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HP\Desktop\Data\01. Excel\Project 2 - Budget Tracker\"/>
    </mc:Choice>
  </mc:AlternateContent>
  <xr:revisionPtr revIDLastSave="0" documentId="13_ncr:1_{3265AC11-9E3A-462F-90BC-9BFFD318EB5F}" xr6:coauthVersionLast="47" xr6:coauthVersionMax="47" xr10:uidLastSave="{00000000-0000-0000-0000-000000000000}"/>
  <bookViews>
    <workbookView xWindow="-120" yWindow="-120" windowWidth="24240" windowHeight="13740" xr2:uid="{B2526C26-5A39-4AB4-9004-F4A3AE991E0E}"/>
  </bookViews>
  <sheets>
    <sheet name="Dashboard" sheetId="4" r:id="rId1"/>
    <sheet name="Main Data" sheetId="1" r:id="rId2"/>
    <sheet name="Mian Data (2)" sheetId="2" r:id="rId3"/>
    <sheet name="Helper Sheet" sheetId="3" r:id="rId4"/>
  </sheets>
  <definedNames>
    <definedName name="_xlchart.v5.0" hidden="1">'Helper Sheet'!$E$43</definedName>
    <definedName name="_xlchart.v5.1" hidden="1">'Helper Sheet'!$E$44:$E$51</definedName>
    <definedName name="_xlchart.v5.2" hidden="1">'Helper Sheet'!$F$43</definedName>
    <definedName name="_xlchart.v5.3" hidden="1">'Helper Sheet'!$F$44:$F$51</definedName>
    <definedName name="Slicer_Category">#N/A</definedName>
    <definedName name="Slicer_City">#N/A</definedName>
    <definedName name="Slicer_Payment_Method">#N/A</definedName>
    <definedName name="Slicer_State">#N/A</definedName>
    <definedName name="Slicer_Vendor">#N/A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43" i="4" l="1" a="1"/>
  <c r="O43" i="4" s="1"/>
  <c r="O42" i="4" a="1"/>
  <c r="O41" i="4" a="1"/>
  <c r="O41" i="4" s="1"/>
  <c r="R41" i="4" s="1"/>
  <c r="O40" i="4" a="1"/>
  <c r="O40" i="4" s="1"/>
  <c r="O39" i="4" a="1"/>
  <c r="O38" i="4" a="1"/>
  <c r="O37" i="4" a="1"/>
  <c r="O36" i="4" a="1"/>
  <c r="O35" i="4" a="1"/>
  <c r="O34" i="4" a="1"/>
  <c r="O34" i="4" s="1"/>
  <c r="J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I45" i="3" a="1"/>
  <c r="I45" i="3" s="1"/>
  <c r="I46" i="3" a="1"/>
  <c r="I46" i="3" s="1"/>
  <c r="I47" i="3" a="1"/>
  <c r="I47" i="3" s="1"/>
  <c r="I48" i="3" a="1"/>
  <c r="I48" i="3" s="1"/>
  <c r="I49" i="3" a="1"/>
  <c r="I49" i="3" s="1"/>
  <c r="I50" i="3" a="1"/>
  <c r="I50" i="3" s="1"/>
  <c r="I51" i="3" a="1"/>
  <c r="I51" i="3" s="1"/>
  <c r="I44" i="3" a="1"/>
  <c r="I44" i="3" s="1"/>
  <c r="O15" i="3" a="1"/>
  <c r="O15" i="3" s="1"/>
  <c r="O16" i="3" a="1"/>
  <c r="O16" i="3" s="1"/>
  <c r="O17" i="3" a="1"/>
  <c r="O17" i="3" s="1"/>
  <c r="O14" i="3" a="1"/>
  <c r="O14" i="3" s="1"/>
  <c r="C5" i="3"/>
  <c r="C4" i="3"/>
  <c r="H5" i="3"/>
  <c r="H4" i="3"/>
  <c r="D4" i="3"/>
  <c r="D5" i="3"/>
  <c r="I5" i="3" l="1"/>
  <c r="Q7" i="4" s="1"/>
  <c r="I4" i="3"/>
  <c r="S7" i="4" s="1"/>
  <c r="O7" i="4"/>
  <c r="O38" i="4"/>
  <c r="R38" i="4" s="1"/>
  <c r="R34" i="4"/>
  <c r="R40" i="4"/>
  <c r="O35" i="4"/>
  <c r="R35" i="4" s="1"/>
  <c r="O37" i="4"/>
  <c r="R37" i="4" s="1"/>
  <c r="R43" i="4"/>
  <c r="Q41" i="4"/>
  <c r="O36" i="4"/>
  <c r="Q36" i="4" s="1"/>
  <c r="O39" i="4"/>
  <c r="R39" i="4" s="1"/>
  <c r="O42" i="4"/>
  <c r="R42" i="4" s="1"/>
  <c r="Q34" i="4"/>
  <c r="Q40" i="4"/>
  <c r="Q43" i="4"/>
  <c r="F50" i="3"/>
  <c r="F49" i="3"/>
  <c r="F47" i="3"/>
  <c r="F46" i="3"/>
  <c r="F45" i="3"/>
  <c r="F48" i="3"/>
  <c r="F44" i="3"/>
  <c r="F51" i="3"/>
  <c r="H7" i="4"/>
  <c r="E7" i="4"/>
  <c r="Q39" i="4" l="1"/>
  <c r="Q42" i="4"/>
  <c r="Q37" i="4"/>
  <c r="R36" i="4"/>
  <c r="Q35" i="4"/>
  <c r="Q38" i="4"/>
  <c r="K7"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<sst xmlns="http://schemas.openxmlformats.org/spreadsheetml/2006/main" count="14160" uniqueCount="1070">
  <si>
    <t>Date</t>
  </si>
  <si>
    <t>Transaction ID</t>
  </si>
  <si>
    <t>Transaction Type</t>
  </si>
  <si>
    <t>Amount</t>
  </si>
  <si>
    <t>Category</t>
  </si>
  <si>
    <t>Payment Method</t>
  </si>
  <si>
    <t>Vendor</t>
  </si>
  <si>
    <t>Employee</t>
  </si>
  <si>
    <t>Location</t>
  </si>
  <si>
    <t>TX0001</t>
  </si>
  <si>
    <t>Income</t>
  </si>
  <si>
    <t>Marketing</t>
  </si>
  <si>
    <t>Credit</t>
  </si>
  <si>
    <t>Vendor C</t>
  </si>
  <si>
    <t>Employee 3</t>
  </si>
  <si>
    <t>Los Angeles</t>
  </si>
  <si>
    <t>TX0002</t>
  </si>
  <si>
    <t>Expense</t>
  </si>
  <si>
    <t>Miscellaneous</t>
  </si>
  <si>
    <t>Cash</t>
  </si>
  <si>
    <t>Vendor B</t>
  </si>
  <si>
    <t>Employee 2</t>
  </si>
  <si>
    <t>San Francisco</t>
  </si>
  <si>
    <t>TX0003</t>
  </si>
  <si>
    <t>Payroll</t>
  </si>
  <si>
    <t>Bank Transfer</t>
  </si>
  <si>
    <t>Vendor D</t>
  </si>
  <si>
    <t>Employee 1</t>
  </si>
  <si>
    <t>Chicago</t>
  </si>
  <si>
    <t>TX0004</t>
  </si>
  <si>
    <t>Supplies</t>
  </si>
  <si>
    <t>New York</t>
  </si>
  <si>
    <t>TX0005</t>
  </si>
  <si>
    <t>Debit</t>
  </si>
  <si>
    <t>Vendor A</t>
  </si>
  <si>
    <t>Employee 4</t>
  </si>
  <si>
    <t>TX0006</t>
  </si>
  <si>
    <t>Operations</t>
  </si>
  <si>
    <t>Employee 8</t>
  </si>
  <si>
    <t>Denver</t>
  </si>
  <si>
    <t>TX0007</t>
  </si>
  <si>
    <t>HR</t>
  </si>
  <si>
    <t>Employee 5</t>
  </si>
  <si>
    <t>Boston</t>
  </si>
  <si>
    <t>TX0008</t>
  </si>
  <si>
    <t>Dallas</t>
  </si>
  <si>
    <t>TX0009</t>
  </si>
  <si>
    <t>Sales</t>
  </si>
  <si>
    <t>Employee 6</t>
  </si>
  <si>
    <t>TX0010</t>
  </si>
  <si>
    <t>TX0011</t>
  </si>
  <si>
    <t>Consulting</t>
  </si>
  <si>
    <t>Vendor E</t>
  </si>
  <si>
    <t>Employee 7</t>
  </si>
  <si>
    <t>TX0012</t>
  </si>
  <si>
    <t>TX0013</t>
  </si>
  <si>
    <t>TX0014</t>
  </si>
  <si>
    <t>Employee 10</t>
  </si>
  <si>
    <t>Miami</t>
  </si>
  <si>
    <t>TX0015</t>
  </si>
  <si>
    <t>TX0016</t>
  </si>
  <si>
    <t>Travel</t>
  </si>
  <si>
    <t>TX0017</t>
  </si>
  <si>
    <t>Seattle</t>
  </si>
  <si>
    <t>TX0018</t>
  </si>
  <si>
    <t>TX0019</t>
  </si>
  <si>
    <t>TX0020</t>
  </si>
  <si>
    <t>Employee 9</t>
  </si>
  <si>
    <t>TX0021</t>
  </si>
  <si>
    <t>TX0022</t>
  </si>
  <si>
    <t>TX0023</t>
  </si>
  <si>
    <t>TX0024</t>
  </si>
  <si>
    <t>TX0025</t>
  </si>
  <si>
    <t>TX0026</t>
  </si>
  <si>
    <t>TX0027</t>
  </si>
  <si>
    <t>Houston</t>
  </si>
  <si>
    <t>TX0028</t>
  </si>
  <si>
    <t>TX0029</t>
  </si>
  <si>
    <t>TX0030</t>
  </si>
  <si>
    <t>TX0031</t>
  </si>
  <si>
    <t>TX0032</t>
  </si>
  <si>
    <t>TX0033</t>
  </si>
  <si>
    <t>TX0034</t>
  </si>
  <si>
    <t>TX0035</t>
  </si>
  <si>
    <t>TX0036</t>
  </si>
  <si>
    <t>TX0037</t>
  </si>
  <si>
    <t>TX0038</t>
  </si>
  <si>
    <t>TX0039</t>
  </si>
  <si>
    <t>TX0040</t>
  </si>
  <si>
    <t>TX0041</t>
  </si>
  <si>
    <t>TX0042</t>
  </si>
  <si>
    <t>TX0043</t>
  </si>
  <si>
    <t>TX0044</t>
  </si>
  <si>
    <t>TX0045</t>
  </si>
  <si>
    <t>TX0046</t>
  </si>
  <si>
    <t>TX0047</t>
  </si>
  <si>
    <t>TX0048</t>
  </si>
  <si>
    <t>TX0049</t>
  </si>
  <si>
    <t>TX0050</t>
  </si>
  <si>
    <t>TX0051</t>
  </si>
  <si>
    <t>TX0052</t>
  </si>
  <si>
    <t>TX0053</t>
  </si>
  <si>
    <t>TX0054</t>
  </si>
  <si>
    <t>TX0055</t>
  </si>
  <si>
    <t>TX0056</t>
  </si>
  <si>
    <t>TX0057</t>
  </si>
  <si>
    <t>TX0058</t>
  </si>
  <si>
    <t>TX0059</t>
  </si>
  <si>
    <t>TX0060</t>
  </si>
  <si>
    <t>TX0061</t>
  </si>
  <si>
    <t>TX0062</t>
  </si>
  <si>
    <t>TX0063</t>
  </si>
  <si>
    <t>TX0064</t>
  </si>
  <si>
    <t>TX0065</t>
  </si>
  <si>
    <t>TX0066</t>
  </si>
  <si>
    <t>TX0067</t>
  </si>
  <si>
    <t>TX0068</t>
  </si>
  <si>
    <t>TX0069</t>
  </si>
  <si>
    <t>TX0070</t>
  </si>
  <si>
    <t>TX0071</t>
  </si>
  <si>
    <t>TX0072</t>
  </si>
  <si>
    <t>TX0073</t>
  </si>
  <si>
    <t>TX0074</t>
  </si>
  <si>
    <t>TX0075</t>
  </si>
  <si>
    <t>TX0076</t>
  </si>
  <si>
    <t>TX0077</t>
  </si>
  <si>
    <t>TX0078</t>
  </si>
  <si>
    <t>TX0079</t>
  </si>
  <si>
    <t>TX0080</t>
  </si>
  <si>
    <t>TX0081</t>
  </si>
  <si>
    <t>TX0082</t>
  </si>
  <si>
    <t>TX0083</t>
  </si>
  <si>
    <t>TX0084</t>
  </si>
  <si>
    <t>TX0085</t>
  </si>
  <si>
    <t>TX0086</t>
  </si>
  <si>
    <t>TX0087</t>
  </si>
  <si>
    <t>TX0088</t>
  </si>
  <si>
    <t>TX0089</t>
  </si>
  <si>
    <t>TX0090</t>
  </si>
  <si>
    <t>TX0091</t>
  </si>
  <si>
    <t>TX0092</t>
  </si>
  <si>
    <t>TX0093</t>
  </si>
  <si>
    <t>TX0094</t>
  </si>
  <si>
    <t>TX0095</t>
  </si>
  <si>
    <t>TX0096</t>
  </si>
  <si>
    <t>TX0097</t>
  </si>
  <si>
    <t>TX0098</t>
  </si>
  <si>
    <t>TX0099</t>
  </si>
  <si>
    <t>TX0100</t>
  </si>
  <si>
    <t>TX0101</t>
  </si>
  <si>
    <t>TX0102</t>
  </si>
  <si>
    <t>TX0103</t>
  </si>
  <si>
    <t>TX0104</t>
  </si>
  <si>
    <t>TX0105</t>
  </si>
  <si>
    <t>TX0106</t>
  </si>
  <si>
    <t>TX0107</t>
  </si>
  <si>
    <t>TX0108</t>
  </si>
  <si>
    <t>TX0109</t>
  </si>
  <si>
    <t>TX0110</t>
  </si>
  <si>
    <t>TX0111</t>
  </si>
  <si>
    <t>TX0112</t>
  </si>
  <si>
    <t>TX0113</t>
  </si>
  <si>
    <t>TX0114</t>
  </si>
  <si>
    <t>TX0115</t>
  </si>
  <si>
    <t>TX0116</t>
  </si>
  <si>
    <t>TX0117</t>
  </si>
  <si>
    <t>TX0118</t>
  </si>
  <si>
    <t>TX0119</t>
  </si>
  <si>
    <t>TX0120</t>
  </si>
  <si>
    <t>TX0121</t>
  </si>
  <si>
    <t>TX0122</t>
  </si>
  <si>
    <t>TX0123</t>
  </si>
  <si>
    <t>TX0124</t>
  </si>
  <si>
    <t>TX0125</t>
  </si>
  <si>
    <t>TX0126</t>
  </si>
  <si>
    <t>TX0127</t>
  </si>
  <si>
    <t>TX0128</t>
  </si>
  <si>
    <t>TX0129</t>
  </si>
  <si>
    <t>TX0130</t>
  </si>
  <si>
    <t>TX0131</t>
  </si>
  <si>
    <t>TX0132</t>
  </si>
  <si>
    <t>TX0133</t>
  </si>
  <si>
    <t>TX0134</t>
  </si>
  <si>
    <t>TX0135</t>
  </si>
  <si>
    <t>TX0136</t>
  </si>
  <si>
    <t>TX0137</t>
  </si>
  <si>
    <t>TX0138</t>
  </si>
  <si>
    <t>TX0139</t>
  </si>
  <si>
    <t>TX0140</t>
  </si>
  <si>
    <t>TX0141</t>
  </si>
  <si>
    <t>TX0142</t>
  </si>
  <si>
    <t>TX0143</t>
  </si>
  <si>
    <t>TX0144</t>
  </si>
  <si>
    <t>TX0145</t>
  </si>
  <si>
    <t>TX0146</t>
  </si>
  <si>
    <t>TX0147</t>
  </si>
  <si>
    <t>TX0148</t>
  </si>
  <si>
    <t>TX0149</t>
  </si>
  <si>
    <t>TX0150</t>
  </si>
  <si>
    <t>TX0151</t>
  </si>
  <si>
    <t>TX0152</t>
  </si>
  <si>
    <t>TX0153</t>
  </si>
  <si>
    <t>TX0154</t>
  </si>
  <si>
    <t>TX0155</t>
  </si>
  <si>
    <t>TX0156</t>
  </si>
  <si>
    <t>TX0157</t>
  </si>
  <si>
    <t>TX0158</t>
  </si>
  <si>
    <t>TX0159</t>
  </si>
  <si>
    <t>TX0160</t>
  </si>
  <si>
    <t>TX0161</t>
  </si>
  <si>
    <t>TX0162</t>
  </si>
  <si>
    <t>TX0163</t>
  </si>
  <si>
    <t>TX0164</t>
  </si>
  <si>
    <t>TX0165</t>
  </si>
  <si>
    <t>TX0166</t>
  </si>
  <si>
    <t>TX0167</t>
  </si>
  <si>
    <t>TX0168</t>
  </si>
  <si>
    <t>TX0169</t>
  </si>
  <si>
    <t>TX0170</t>
  </si>
  <si>
    <t>TX0171</t>
  </si>
  <si>
    <t>TX0172</t>
  </si>
  <si>
    <t>TX0173</t>
  </si>
  <si>
    <t>TX0174</t>
  </si>
  <si>
    <t>TX0175</t>
  </si>
  <si>
    <t>TX0176</t>
  </si>
  <si>
    <t>TX0177</t>
  </si>
  <si>
    <t>TX0178</t>
  </si>
  <si>
    <t>TX0179</t>
  </si>
  <si>
    <t>TX0180</t>
  </si>
  <si>
    <t>TX0181</t>
  </si>
  <si>
    <t>TX0182</t>
  </si>
  <si>
    <t>TX0183</t>
  </si>
  <si>
    <t>TX0184</t>
  </si>
  <si>
    <t>TX0185</t>
  </si>
  <si>
    <t>TX0186</t>
  </si>
  <si>
    <t>TX0187</t>
  </si>
  <si>
    <t>TX0188</t>
  </si>
  <si>
    <t>TX0189</t>
  </si>
  <si>
    <t>TX0190</t>
  </si>
  <si>
    <t>TX0191</t>
  </si>
  <si>
    <t>TX0192</t>
  </si>
  <si>
    <t>TX0193</t>
  </si>
  <si>
    <t>TX0194</t>
  </si>
  <si>
    <t>TX0195</t>
  </si>
  <si>
    <t>TX0196</t>
  </si>
  <si>
    <t>TX0197</t>
  </si>
  <si>
    <t>TX0198</t>
  </si>
  <si>
    <t>TX0199</t>
  </si>
  <si>
    <t>TX0200</t>
  </si>
  <si>
    <t>TX0201</t>
  </si>
  <si>
    <t>TX0202</t>
  </si>
  <si>
    <t>TX0203</t>
  </si>
  <si>
    <t>TX0204</t>
  </si>
  <si>
    <t>TX0205</t>
  </si>
  <si>
    <t>TX0206</t>
  </si>
  <si>
    <t>TX0207</t>
  </si>
  <si>
    <t>TX0208</t>
  </si>
  <si>
    <t>TX0209</t>
  </si>
  <si>
    <t>TX0210</t>
  </si>
  <si>
    <t>TX0211</t>
  </si>
  <si>
    <t>TX0212</t>
  </si>
  <si>
    <t>TX0213</t>
  </si>
  <si>
    <t>TX0214</t>
  </si>
  <si>
    <t>TX0215</t>
  </si>
  <si>
    <t>TX0216</t>
  </si>
  <si>
    <t>TX0217</t>
  </si>
  <si>
    <t>TX0218</t>
  </si>
  <si>
    <t>TX0219</t>
  </si>
  <si>
    <t>TX0220</t>
  </si>
  <si>
    <t>TX0221</t>
  </si>
  <si>
    <t>TX0222</t>
  </si>
  <si>
    <t>TX0223</t>
  </si>
  <si>
    <t>TX0224</t>
  </si>
  <si>
    <t>TX0225</t>
  </si>
  <si>
    <t>TX0226</t>
  </si>
  <si>
    <t>TX0227</t>
  </si>
  <si>
    <t>TX0228</t>
  </si>
  <si>
    <t>TX0229</t>
  </si>
  <si>
    <t>TX0230</t>
  </si>
  <si>
    <t>TX0231</t>
  </si>
  <si>
    <t>TX0232</t>
  </si>
  <si>
    <t>TX0233</t>
  </si>
  <si>
    <t>TX0234</t>
  </si>
  <si>
    <t>TX0235</t>
  </si>
  <si>
    <t>TX0236</t>
  </si>
  <si>
    <t>TX0237</t>
  </si>
  <si>
    <t>TX0238</t>
  </si>
  <si>
    <t>TX0239</t>
  </si>
  <si>
    <t>TX0240</t>
  </si>
  <si>
    <t>TX0241</t>
  </si>
  <si>
    <t>TX0242</t>
  </si>
  <si>
    <t>TX0243</t>
  </si>
  <si>
    <t>TX0244</t>
  </si>
  <si>
    <t>TX0245</t>
  </si>
  <si>
    <t>TX0246</t>
  </si>
  <si>
    <t>TX0247</t>
  </si>
  <si>
    <t>TX0248</t>
  </si>
  <si>
    <t>TX0249</t>
  </si>
  <si>
    <t>TX0250</t>
  </si>
  <si>
    <t>TX0251</t>
  </si>
  <si>
    <t>TX0252</t>
  </si>
  <si>
    <t>TX0253</t>
  </si>
  <si>
    <t>TX0254</t>
  </si>
  <si>
    <t>TX0255</t>
  </si>
  <si>
    <t>TX0256</t>
  </si>
  <si>
    <t>TX0257</t>
  </si>
  <si>
    <t>TX0258</t>
  </si>
  <si>
    <t>TX0259</t>
  </si>
  <si>
    <t>TX0260</t>
  </si>
  <si>
    <t>TX0261</t>
  </si>
  <si>
    <t>TX0262</t>
  </si>
  <si>
    <t>TX0263</t>
  </si>
  <si>
    <t>TX0264</t>
  </si>
  <si>
    <t>TX0265</t>
  </si>
  <si>
    <t>TX0266</t>
  </si>
  <si>
    <t>TX0267</t>
  </si>
  <si>
    <t>TX0268</t>
  </si>
  <si>
    <t>TX0269</t>
  </si>
  <si>
    <t>TX0270</t>
  </si>
  <si>
    <t>TX0271</t>
  </si>
  <si>
    <t>TX0272</t>
  </si>
  <si>
    <t>TX0273</t>
  </si>
  <si>
    <t>TX0274</t>
  </si>
  <si>
    <t>TX0275</t>
  </si>
  <si>
    <t>TX0276</t>
  </si>
  <si>
    <t>TX0277</t>
  </si>
  <si>
    <t>TX0278</t>
  </si>
  <si>
    <t>TX0279</t>
  </si>
  <si>
    <t>TX0280</t>
  </si>
  <si>
    <t>TX0281</t>
  </si>
  <si>
    <t>TX0282</t>
  </si>
  <si>
    <t>TX0283</t>
  </si>
  <si>
    <t>TX0284</t>
  </si>
  <si>
    <t>TX0285</t>
  </si>
  <si>
    <t>TX0286</t>
  </si>
  <si>
    <t>TX0287</t>
  </si>
  <si>
    <t>TX0288</t>
  </si>
  <si>
    <t>TX0289</t>
  </si>
  <si>
    <t>TX0290</t>
  </si>
  <si>
    <t>TX0291</t>
  </si>
  <si>
    <t>TX0292</t>
  </si>
  <si>
    <t>TX0293</t>
  </si>
  <si>
    <t>TX0294</t>
  </si>
  <si>
    <t>TX0295</t>
  </si>
  <si>
    <t>TX0296</t>
  </si>
  <si>
    <t>TX0297</t>
  </si>
  <si>
    <t>TX0298</t>
  </si>
  <si>
    <t>TX0299</t>
  </si>
  <si>
    <t>TX0300</t>
  </si>
  <si>
    <t>TX0301</t>
  </si>
  <si>
    <t>TX0302</t>
  </si>
  <si>
    <t>TX0303</t>
  </si>
  <si>
    <t>TX0304</t>
  </si>
  <si>
    <t>TX0305</t>
  </si>
  <si>
    <t>TX0306</t>
  </si>
  <si>
    <t>TX0307</t>
  </si>
  <si>
    <t>TX0308</t>
  </si>
  <si>
    <t>TX0309</t>
  </si>
  <si>
    <t>TX0310</t>
  </si>
  <si>
    <t>TX0311</t>
  </si>
  <si>
    <t>TX0312</t>
  </si>
  <si>
    <t>TX0313</t>
  </si>
  <si>
    <t>TX0314</t>
  </si>
  <si>
    <t>TX0315</t>
  </si>
  <si>
    <t>TX0316</t>
  </si>
  <si>
    <t>TX0317</t>
  </si>
  <si>
    <t>TX0318</t>
  </si>
  <si>
    <t>TX0319</t>
  </si>
  <si>
    <t>TX0320</t>
  </si>
  <si>
    <t>TX0321</t>
  </si>
  <si>
    <t>TX0322</t>
  </si>
  <si>
    <t>TX0323</t>
  </si>
  <si>
    <t>TX0324</t>
  </si>
  <si>
    <t>TX0325</t>
  </si>
  <si>
    <t>TX0326</t>
  </si>
  <si>
    <t>TX0327</t>
  </si>
  <si>
    <t>TX0328</t>
  </si>
  <si>
    <t>TX0329</t>
  </si>
  <si>
    <t>TX0330</t>
  </si>
  <si>
    <t>TX0331</t>
  </si>
  <si>
    <t>TX0332</t>
  </si>
  <si>
    <t>TX0333</t>
  </si>
  <si>
    <t>TX0334</t>
  </si>
  <si>
    <t>TX0335</t>
  </si>
  <si>
    <t>TX0336</t>
  </si>
  <si>
    <t>TX0337</t>
  </si>
  <si>
    <t>TX0338</t>
  </si>
  <si>
    <t>TX0339</t>
  </si>
  <si>
    <t>TX0340</t>
  </si>
  <si>
    <t>TX0341</t>
  </si>
  <si>
    <t>TX0342</t>
  </si>
  <si>
    <t>TX0343</t>
  </si>
  <si>
    <t>TX0344</t>
  </si>
  <si>
    <t>TX0345</t>
  </si>
  <si>
    <t>TX0346</t>
  </si>
  <si>
    <t>TX0347</t>
  </si>
  <si>
    <t>TX0348</t>
  </si>
  <si>
    <t>TX0349</t>
  </si>
  <si>
    <t>TX0350</t>
  </si>
  <si>
    <t>TX0351</t>
  </si>
  <si>
    <t>TX0352</t>
  </si>
  <si>
    <t>TX0353</t>
  </si>
  <si>
    <t>TX0354</t>
  </si>
  <si>
    <t>TX0355</t>
  </si>
  <si>
    <t>TX0356</t>
  </si>
  <si>
    <t>TX0357</t>
  </si>
  <si>
    <t>TX0358</t>
  </si>
  <si>
    <t>TX0359</t>
  </si>
  <si>
    <t>TX0360</t>
  </si>
  <si>
    <t>TX0361</t>
  </si>
  <si>
    <t>TX0362</t>
  </si>
  <si>
    <t>TX0363</t>
  </si>
  <si>
    <t>TX0364</t>
  </si>
  <si>
    <t>TX0365</t>
  </si>
  <si>
    <t>TX0366</t>
  </si>
  <si>
    <t>TX0367</t>
  </si>
  <si>
    <t>TX0368</t>
  </si>
  <si>
    <t>TX0369</t>
  </si>
  <si>
    <t>TX0370</t>
  </si>
  <si>
    <t>TX0371</t>
  </si>
  <si>
    <t>TX0372</t>
  </si>
  <si>
    <t>TX0373</t>
  </si>
  <si>
    <t>TX0374</t>
  </si>
  <si>
    <t>TX0375</t>
  </si>
  <si>
    <t>TX0376</t>
  </si>
  <si>
    <t>TX0377</t>
  </si>
  <si>
    <t>TX0378</t>
  </si>
  <si>
    <t>TX0379</t>
  </si>
  <si>
    <t>TX0380</t>
  </si>
  <si>
    <t>TX0381</t>
  </si>
  <si>
    <t>TX0382</t>
  </si>
  <si>
    <t>TX0383</t>
  </si>
  <si>
    <t>TX0384</t>
  </si>
  <si>
    <t>TX0385</t>
  </si>
  <si>
    <t>TX0386</t>
  </si>
  <si>
    <t>TX0387</t>
  </si>
  <si>
    <t>TX0388</t>
  </si>
  <si>
    <t>TX0389</t>
  </si>
  <si>
    <t>TX0390</t>
  </si>
  <si>
    <t>TX0391</t>
  </si>
  <si>
    <t>TX0392</t>
  </si>
  <si>
    <t>TX0393</t>
  </si>
  <si>
    <t>TX0394</t>
  </si>
  <si>
    <t>TX0395</t>
  </si>
  <si>
    <t>TX0396</t>
  </si>
  <si>
    <t>TX0397</t>
  </si>
  <si>
    <t>TX0398</t>
  </si>
  <si>
    <t>TX0399</t>
  </si>
  <si>
    <t>TX0400</t>
  </si>
  <si>
    <t>TX0401</t>
  </si>
  <si>
    <t>TX0402</t>
  </si>
  <si>
    <t>TX0403</t>
  </si>
  <si>
    <t>TX0404</t>
  </si>
  <si>
    <t>TX0405</t>
  </si>
  <si>
    <t>TX0406</t>
  </si>
  <si>
    <t>TX0407</t>
  </si>
  <si>
    <t>TX0408</t>
  </si>
  <si>
    <t>TX0409</t>
  </si>
  <si>
    <t>TX0410</t>
  </si>
  <si>
    <t>TX0411</t>
  </si>
  <si>
    <t>TX0412</t>
  </si>
  <si>
    <t>TX0413</t>
  </si>
  <si>
    <t>TX0414</t>
  </si>
  <si>
    <t>TX0415</t>
  </si>
  <si>
    <t>TX0416</t>
  </si>
  <si>
    <t>TX0417</t>
  </si>
  <si>
    <t>TX0418</t>
  </si>
  <si>
    <t>TX0419</t>
  </si>
  <si>
    <t>TX0420</t>
  </si>
  <si>
    <t>TX0421</t>
  </si>
  <si>
    <t>TX0422</t>
  </si>
  <si>
    <t>TX0423</t>
  </si>
  <si>
    <t>TX0424</t>
  </si>
  <si>
    <t>TX0425</t>
  </si>
  <si>
    <t>TX0426</t>
  </si>
  <si>
    <t>TX0427</t>
  </si>
  <si>
    <t>TX0428</t>
  </si>
  <si>
    <t>TX0429</t>
  </si>
  <si>
    <t>TX0430</t>
  </si>
  <si>
    <t>TX0431</t>
  </si>
  <si>
    <t>TX0432</t>
  </si>
  <si>
    <t>TX0433</t>
  </si>
  <si>
    <t>TX0434</t>
  </si>
  <si>
    <t>TX0435</t>
  </si>
  <si>
    <t>TX0436</t>
  </si>
  <si>
    <t>TX0437</t>
  </si>
  <si>
    <t>TX0438</t>
  </si>
  <si>
    <t>TX0439</t>
  </si>
  <si>
    <t>TX0440</t>
  </si>
  <si>
    <t>TX0441</t>
  </si>
  <si>
    <t>TX0442</t>
  </si>
  <si>
    <t>TX0443</t>
  </si>
  <si>
    <t>TX0444</t>
  </si>
  <si>
    <t>TX0445</t>
  </si>
  <si>
    <t>TX0446</t>
  </si>
  <si>
    <t>TX0447</t>
  </si>
  <si>
    <t>TX0448</t>
  </si>
  <si>
    <t>TX0449</t>
  </si>
  <si>
    <t>TX0450</t>
  </si>
  <si>
    <t>TX0451</t>
  </si>
  <si>
    <t>TX0452</t>
  </si>
  <si>
    <t>TX0453</t>
  </si>
  <si>
    <t>TX0454</t>
  </si>
  <si>
    <t>TX0455</t>
  </si>
  <si>
    <t>TX0456</t>
  </si>
  <si>
    <t>TX0457</t>
  </si>
  <si>
    <t>TX0458</t>
  </si>
  <si>
    <t>TX0459</t>
  </si>
  <si>
    <t>TX0460</t>
  </si>
  <si>
    <t>TX0461</t>
  </si>
  <si>
    <t>TX0462</t>
  </si>
  <si>
    <t>TX0463</t>
  </si>
  <si>
    <t>TX0464</t>
  </si>
  <si>
    <t>TX0465</t>
  </si>
  <si>
    <t>TX0466</t>
  </si>
  <si>
    <t>TX0467</t>
  </si>
  <si>
    <t>TX0468</t>
  </si>
  <si>
    <t>TX0469</t>
  </si>
  <si>
    <t>TX0470</t>
  </si>
  <si>
    <t>TX0471</t>
  </si>
  <si>
    <t>TX0472</t>
  </si>
  <si>
    <t>TX0473</t>
  </si>
  <si>
    <t>TX0474</t>
  </si>
  <si>
    <t>TX0475</t>
  </si>
  <si>
    <t>TX0476</t>
  </si>
  <si>
    <t>TX0477</t>
  </si>
  <si>
    <t>TX0478</t>
  </si>
  <si>
    <t>TX0479</t>
  </si>
  <si>
    <t>TX0480</t>
  </si>
  <si>
    <t>TX0481</t>
  </si>
  <si>
    <t>TX0482</t>
  </si>
  <si>
    <t>TX0483</t>
  </si>
  <si>
    <t>TX0484</t>
  </si>
  <si>
    <t>TX0485</t>
  </si>
  <si>
    <t>TX0486</t>
  </si>
  <si>
    <t>TX0487</t>
  </si>
  <si>
    <t>TX0488</t>
  </si>
  <si>
    <t>TX0489</t>
  </si>
  <si>
    <t>TX0490</t>
  </si>
  <si>
    <t>TX0491</t>
  </si>
  <si>
    <t>TX0492</t>
  </si>
  <si>
    <t>TX0493</t>
  </si>
  <si>
    <t>TX0494</t>
  </si>
  <si>
    <t>TX0495</t>
  </si>
  <si>
    <t>TX0496</t>
  </si>
  <si>
    <t>TX0497</t>
  </si>
  <si>
    <t>TX0498</t>
  </si>
  <si>
    <t>TX0499</t>
  </si>
  <si>
    <t>TX0500</t>
  </si>
  <si>
    <t>TX0501</t>
  </si>
  <si>
    <t>TX0502</t>
  </si>
  <si>
    <t>TX0503</t>
  </si>
  <si>
    <t>TX0504</t>
  </si>
  <si>
    <t>TX0505</t>
  </si>
  <si>
    <t>TX0506</t>
  </si>
  <si>
    <t>TX0507</t>
  </si>
  <si>
    <t>TX0508</t>
  </si>
  <si>
    <t>TX0509</t>
  </si>
  <si>
    <t>TX0510</t>
  </si>
  <si>
    <t>TX0511</t>
  </si>
  <si>
    <t>TX0512</t>
  </si>
  <si>
    <t>TX0513</t>
  </si>
  <si>
    <t>TX0514</t>
  </si>
  <si>
    <t>TX0515</t>
  </si>
  <si>
    <t>TX0516</t>
  </si>
  <si>
    <t>TX0517</t>
  </si>
  <si>
    <t>TX0518</t>
  </si>
  <si>
    <t>TX0519</t>
  </si>
  <si>
    <t>TX0520</t>
  </si>
  <si>
    <t>TX0521</t>
  </si>
  <si>
    <t>TX0522</t>
  </si>
  <si>
    <t>TX0523</t>
  </si>
  <si>
    <t>TX0524</t>
  </si>
  <si>
    <t>TX0525</t>
  </si>
  <si>
    <t>TX0526</t>
  </si>
  <si>
    <t>TX0527</t>
  </si>
  <si>
    <t>TX0528</t>
  </si>
  <si>
    <t>TX0529</t>
  </si>
  <si>
    <t>TX0530</t>
  </si>
  <si>
    <t>TX0531</t>
  </si>
  <si>
    <t>TX0532</t>
  </si>
  <si>
    <t>TX0533</t>
  </si>
  <si>
    <t>TX0534</t>
  </si>
  <si>
    <t>TX0535</t>
  </si>
  <si>
    <t>TX0536</t>
  </si>
  <si>
    <t>TX0537</t>
  </si>
  <si>
    <t>TX0538</t>
  </si>
  <si>
    <t>TX0539</t>
  </si>
  <si>
    <t>TX0540</t>
  </si>
  <si>
    <t>TX0541</t>
  </si>
  <si>
    <t>TX0542</t>
  </si>
  <si>
    <t>TX0543</t>
  </si>
  <si>
    <t>TX0544</t>
  </si>
  <si>
    <t>TX0545</t>
  </si>
  <si>
    <t>TX0546</t>
  </si>
  <si>
    <t>TX0547</t>
  </si>
  <si>
    <t>TX0548</t>
  </si>
  <si>
    <t>TX0549</t>
  </si>
  <si>
    <t>TX0550</t>
  </si>
  <si>
    <t>TX0551</t>
  </si>
  <si>
    <t>TX0552</t>
  </si>
  <si>
    <t>TX0553</t>
  </si>
  <si>
    <t>TX0554</t>
  </si>
  <si>
    <t>TX0555</t>
  </si>
  <si>
    <t>TX0556</t>
  </si>
  <si>
    <t>TX0557</t>
  </si>
  <si>
    <t>TX0558</t>
  </si>
  <si>
    <t>TX0559</t>
  </si>
  <si>
    <t>TX0560</t>
  </si>
  <si>
    <t>TX0561</t>
  </si>
  <si>
    <t>TX0562</t>
  </si>
  <si>
    <t>TX0563</t>
  </si>
  <si>
    <t>TX0564</t>
  </si>
  <si>
    <t>TX0565</t>
  </si>
  <si>
    <t>TX0566</t>
  </si>
  <si>
    <t>TX0567</t>
  </si>
  <si>
    <t>TX0568</t>
  </si>
  <si>
    <t>TX0569</t>
  </si>
  <si>
    <t>TX0570</t>
  </si>
  <si>
    <t>TX0571</t>
  </si>
  <si>
    <t>TX0572</t>
  </si>
  <si>
    <t>TX0573</t>
  </si>
  <si>
    <t>TX0574</t>
  </si>
  <si>
    <t>TX0575</t>
  </si>
  <si>
    <t>TX0576</t>
  </si>
  <si>
    <t>TX0577</t>
  </si>
  <si>
    <t>TX0578</t>
  </si>
  <si>
    <t>TX0579</t>
  </si>
  <si>
    <t>TX0580</t>
  </si>
  <si>
    <t>TX0581</t>
  </si>
  <si>
    <t>TX0582</t>
  </si>
  <si>
    <t>TX0583</t>
  </si>
  <si>
    <t>TX0584</t>
  </si>
  <si>
    <t>TX0585</t>
  </si>
  <si>
    <t>TX0586</t>
  </si>
  <si>
    <t>TX0587</t>
  </si>
  <si>
    <t>TX0588</t>
  </si>
  <si>
    <t>TX0589</t>
  </si>
  <si>
    <t>TX0590</t>
  </si>
  <si>
    <t>TX0591</t>
  </si>
  <si>
    <t>TX0592</t>
  </si>
  <si>
    <t>TX0593</t>
  </si>
  <si>
    <t>TX0594</t>
  </si>
  <si>
    <t>TX0595</t>
  </si>
  <si>
    <t>TX0596</t>
  </si>
  <si>
    <t>TX0597</t>
  </si>
  <si>
    <t>TX0598</t>
  </si>
  <si>
    <t>TX0599</t>
  </si>
  <si>
    <t>TX0600</t>
  </si>
  <si>
    <t>TX0601</t>
  </si>
  <si>
    <t>TX0602</t>
  </si>
  <si>
    <t>TX0603</t>
  </si>
  <si>
    <t>TX0604</t>
  </si>
  <si>
    <t>TX0605</t>
  </si>
  <si>
    <t>TX0606</t>
  </si>
  <si>
    <t>TX0607</t>
  </si>
  <si>
    <t>TX0608</t>
  </si>
  <si>
    <t>TX0609</t>
  </si>
  <si>
    <t>TX0610</t>
  </si>
  <si>
    <t>TX0611</t>
  </si>
  <si>
    <t>TX0612</t>
  </si>
  <si>
    <t>TX0613</t>
  </si>
  <si>
    <t>TX0614</t>
  </si>
  <si>
    <t>TX0615</t>
  </si>
  <si>
    <t>TX0616</t>
  </si>
  <si>
    <t>TX0617</t>
  </si>
  <si>
    <t>TX0618</t>
  </si>
  <si>
    <t>TX0619</t>
  </si>
  <si>
    <t>TX0620</t>
  </si>
  <si>
    <t>TX0621</t>
  </si>
  <si>
    <t>TX0622</t>
  </si>
  <si>
    <t>TX0623</t>
  </si>
  <si>
    <t>TX0624</t>
  </si>
  <si>
    <t>TX0625</t>
  </si>
  <si>
    <t>TX0626</t>
  </si>
  <si>
    <t>TX0627</t>
  </si>
  <si>
    <t>TX0628</t>
  </si>
  <si>
    <t>TX0629</t>
  </si>
  <si>
    <t>TX0630</t>
  </si>
  <si>
    <t>TX0631</t>
  </si>
  <si>
    <t>TX0632</t>
  </si>
  <si>
    <t>TX0633</t>
  </si>
  <si>
    <t>TX0634</t>
  </si>
  <si>
    <t>TX0635</t>
  </si>
  <si>
    <t>TX0636</t>
  </si>
  <si>
    <t>TX0637</t>
  </si>
  <si>
    <t>TX0638</t>
  </si>
  <si>
    <t>TX0639</t>
  </si>
  <si>
    <t>TX0640</t>
  </si>
  <si>
    <t>TX0641</t>
  </si>
  <si>
    <t>TX0642</t>
  </si>
  <si>
    <t>TX0643</t>
  </si>
  <si>
    <t>TX0644</t>
  </si>
  <si>
    <t>TX0645</t>
  </si>
  <si>
    <t>TX0646</t>
  </si>
  <si>
    <t>TX0647</t>
  </si>
  <si>
    <t>TX0648</t>
  </si>
  <si>
    <t>TX0649</t>
  </si>
  <si>
    <t>TX0650</t>
  </si>
  <si>
    <t>TX0651</t>
  </si>
  <si>
    <t>TX0652</t>
  </si>
  <si>
    <t>TX0653</t>
  </si>
  <si>
    <t>TX0654</t>
  </si>
  <si>
    <t>TX0655</t>
  </si>
  <si>
    <t>TX0656</t>
  </si>
  <si>
    <t>TX0657</t>
  </si>
  <si>
    <t>TX0658</t>
  </si>
  <si>
    <t>TX0659</t>
  </si>
  <si>
    <t>TX0660</t>
  </si>
  <si>
    <t>TX0661</t>
  </si>
  <si>
    <t>TX0662</t>
  </si>
  <si>
    <t>TX0663</t>
  </si>
  <si>
    <t>TX0664</t>
  </si>
  <si>
    <t>TX0665</t>
  </si>
  <si>
    <t>TX0666</t>
  </si>
  <si>
    <t>TX0667</t>
  </si>
  <si>
    <t>TX0668</t>
  </si>
  <si>
    <t>TX0669</t>
  </si>
  <si>
    <t>TX0670</t>
  </si>
  <si>
    <t>TX0671</t>
  </si>
  <si>
    <t>TX0672</t>
  </si>
  <si>
    <t>TX0673</t>
  </si>
  <si>
    <t>TX0674</t>
  </si>
  <si>
    <t>TX0675</t>
  </si>
  <si>
    <t>TX0676</t>
  </si>
  <si>
    <t>TX0677</t>
  </si>
  <si>
    <t>TX0678</t>
  </si>
  <si>
    <t>TX0679</t>
  </si>
  <si>
    <t>TX0680</t>
  </si>
  <si>
    <t>TX0681</t>
  </si>
  <si>
    <t>TX0682</t>
  </si>
  <si>
    <t>TX0683</t>
  </si>
  <si>
    <t>TX0684</t>
  </si>
  <si>
    <t>TX0685</t>
  </si>
  <si>
    <t>TX0686</t>
  </si>
  <si>
    <t>TX0687</t>
  </si>
  <si>
    <t>TX0688</t>
  </si>
  <si>
    <t>TX0689</t>
  </si>
  <si>
    <t>TX0690</t>
  </si>
  <si>
    <t>TX0691</t>
  </si>
  <si>
    <t>TX0692</t>
  </si>
  <si>
    <t>TX0693</t>
  </si>
  <si>
    <t>TX0694</t>
  </si>
  <si>
    <t>TX0695</t>
  </si>
  <si>
    <t>TX0696</t>
  </si>
  <si>
    <t>TX0697</t>
  </si>
  <si>
    <t>TX0698</t>
  </si>
  <si>
    <t>TX0699</t>
  </si>
  <si>
    <t>TX0700</t>
  </si>
  <si>
    <t>TX0701</t>
  </si>
  <si>
    <t>TX0702</t>
  </si>
  <si>
    <t>TX0703</t>
  </si>
  <si>
    <t>TX0704</t>
  </si>
  <si>
    <t>TX0705</t>
  </si>
  <si>
    <t>TX0706</t>
  </si>
  <si>
    <t>TX0707</t>
  </si>
  <si>
    <t>TX0708</t>
  </si>
  <si>
    <t>TX0709</t>
  </si>
  <si>
    <t>TX0710</t>
  </si>
  <si>
    <t>TX0711</t>
  </si>
  <si>
    <t>TX0712</t>
  </si>
  <si>
    <t>TX0713</t>
  </si>
  <si>
    <t>TX0714</t>
  </si>
  <si>
    <t>TX0715</t>
  </si>
  <si>
    <t>TX0716</t>
  </si>
  <si>
    <t>TX0717</t>
  </si>
  <si>
    <t>TX0718</t>
  </si>
  <si>
    <t>TX0719</t>
  </si>
  <si>
    <t>TX0720</t>
  </si>
  <si>
    <t>TX0721</t>
  </si>
  <si>
    <t>TX0722</t>
  </si>
  <si>
    <t>TX0723</t>
  </si>
  <si>
    <t>TX0724</t>
  </si>
  <si>
    <t>TX0725</t>
  </si>
  <si>
    <t>TX0726</t>
  </si>
  <si>
    <t>TX0727</t>
  </si>
  <si>
    <t>TX0728</t>
  </si>
  <si>
    <t>TX0729</t>
  </si>
  <si>
    <t>TX0730</t>
  </si>
  <si>
    <t>TX0731</t>
  </si>
  <si>
    <t>TX0732</t>
  </si>
  <si>
    <t>TX0733</t>
  </si>
  <si>
    <t>TX0734</t>
  </si>
  <si>
    <t>TX0735</t>
  </si>
  <si>
    <t>TX0736</t>
  </si>
  <si>
    <t>TX0737</t>
  </si>
  <si>
    <t>TX0738</t>
  </si>
  <si>
    <t>TX0739</t>
  </si>
  <si>
    <t>TX0740</t>
  </si>
  <si>
    <t>TX0741</t>
  </si>
  <si>
    <t>TX0742</t>
  </si>
  <si>
    <t>TX0743</t>
  </si>
  <si>
    <t>TX0744</t>
  </si>
  <si>
    <t>TX0745</t>
  </si>
  <si>
    <t>TX0746</t>
  </si>
  <si>
    <t>TX0747</t>
  </si>
  <si>
    <t>TX0748</t>
  </si>
  <si>
    <t>TX0749</t>
  </si>
  <si>
    <t>TX0750</t>
  </si>
  <si>
    <t>TX0751</t>
  </si>
  <si>
    <t>TX0752</t>
  </si>
  <si>
    <t>TX0753</t>
  </si>
  <si>
    <t>TX0754</t>
  </si>
  <si>
    <t>TX0755</t>
  </si>
  <si>
    <t>TX0756</t>
  </si>
  <si>
    <t>TX0757</t>
  </si>
  <si>
    <t>TX0758</t>
  </si>
  <si>
    <t>TX0759</t>
  </si>
  <si>
    <t>TX0760</t>
  </si>
  <si>
    <t>TX0761</t>
  </si>
  <si>
    <t>TX0762</t>
  </si>
  <si>
    <t>TX0763</t>
  </si>
  <si>
    <t>TX0764</t>
  </si>
  <si>
    <t>TX0765</t>
  </si>
  <si>
    <t>TX0766</t>
  </si>
  <si>
    <t>TX0767</t>
  </si>
  <si>
    <t>TX0768</t>
  </si>
  <si>
    <t>TX0769</t>
  </si>
  <si>
    <t>TX0770</t>
  </si>
  <si>
    <t>TX0771</t>
  </si>
  <si>
    <t>TX0772</t>
  </si>
  <si>
    <t>TX0773</t>
  </si>
  <si>
    <t>TX0774</t>
  </si>
  <si>
    <t>TX0775</t>
  </si>
  <si>
    <t>TX0776</t>
  </si>
  <si>
    <t>TX0777</t>
  </si>
  <si>
    <t>TX0778</t>
  </si>
  <si>
    <t>TX0779</t>
  </si>
  <si>
    <t>TX0780</t>
  </si>
  <si>
    <t>TX0781</t>
  </si>
  <si>
    <t>TX0782</t>
  </si>
  <si>
    <t>TX0783</t>
  </si>
  <si>
    <t>TX0784</t>
  </si>
  <si>
    <t>TX0785</t>
  </si>
  <si>
    <t>TX0786</t>
  </si>
  <si>
    <t>TX0787</t>
  </si>
  <si>
    <t>TX0788</t>
  </si>
  <si>
    <t>TX0789</t>
  </si>
  <si>
    <t>TX0790</t>
  </si>
  <si>
    <t>TX0791</t>
  </si>
  <si>
    <t>TX0792</t>
  </si>
  <si>
    <t>TX0793</t>
  </si>
  <si>
    <t>TX0794</t>
  </si>
  <si>
    <t>TX0795</t>
  </si>
  <si>
    <t>TX0796</t>
  </si>
  <si>
    <t>TX0797</t>
  </si>
  <si>
    <t>TX0798</t>
  </si>
  <si>
    <t>TX0799</t>
  </si>
  <si>
    <t>TX0800</t>
  </si>
  <si>
    <t>TX0801</t>
  </si>
  <si>
    <t>TX0802</t>
  </si>
  <si>
    <t>TX0803</t>
  </si>
  <si>
    <t>TX0804</t>
  </si>
  <si>
    <t>TX0805</t>
  </si>
  <si>
    <t>TX0806</t>
  </si>
  <si>
    <t>TX0807</t>
  </si>
  <si>
    <t>TX0808</t>
  </si>
  <si>
    <t>TX0809</t>
  </si>
  <si>
    <t>TX0810</t>
  </si>
  <si>
    <t>TX0811</t>
  </si>
  <si>
    <t>TX0812</t>
  </si>
  <si>
    <t>TX0813</t>
  </si>
  <si>
    <t>TX0814</t>
  </si>
  <si>
    <t>TX0815</t>
  </si>
  <si>
    <t>TX0816</t>
  </si>
  <si>
    <t>TX0817</t>
  </si>
  <si>
    <t>TX0818</t>
  </si>
  <si>
    <t>TX0819</t>
  </si>
  <si>
    <t>TX0820</t>
  </si>
  <si>
    <t>TX0821</t>
  </si>
  <si>
    <t>TX0822</t>
  </si>
  <si>
    <t>TX0823</t>
  </si>
  <si>
    <t>TX0824</t>
  </si>
  <si>
    <t>TX0825</t>
  </si>
  <si>
    <t>TX0826</t>
  </si>
  <si>
    <t>TX0827</t>
  </si>
  <si>
    <t>TX0828</t>
  </si>
  <si>
    <t>TX0829</t>
  </si>
  <si>
    <t>TX0830</t>
  </si>
  <si>
    <t>TX0831</t>
  </si>
  <si>
    <t>TX0832</t>
  </si>
  <si>
    <t>TX0833</t>
  </si>
  <si>
    <t>TX0834</t>
  </si>
  <si>
    <t>TX0835</t>
  </si>
  <si>
    <t>TX0836</t>
  </si>
  <si>
    <t>TX0837</t>
  </si>
  <si>
    <t>TX0838</t>
  </si>
  <si>
    <t>TX0839</t>
  </si>
  <si>
    <t>TX0840</t>
  </si>
  <si>
    <t>TX0841</t>
  </si>
  <si>
    <t>TX0842</t>
  </si>
  <si>
    <t>TX0843</t>
  </si>
  <si>
    <t>TX0844</t>
  </si>
  <si>
    <t>TX0845</t>
  </si>
  <si>
    <t>TX0846</t>
  </si>
  <si>
    <t>TX0847</t>
  </si>
  <si>
    <t>TX0848</t>
  </si>
  <si>
    <t>TX0849</t>
  </si>
  <si>
    <t>TX0850</t>
  </si>
  <si>
    <t>TX0851</t>
  </si>
  <si>
    <t>TX0852</t>
  </si>
  <si>
    <t>TX0853</t>
  </si>
  <si>
    <t>TX0854</t>
  </si>
  <si>
    <t>TX0855</t>
  </si>
  <si>
    <t>TX0856</t>
  </si>
  <si>
    <t>TX0857</t>
  </si>
  <si>
    <t>TX0858</t>
  </si>
  <si>
    <t>TX0859</t>
  </si>
  <si>
    <t>TX0860</t>
  </si>
  <si>
    <t>TX0861</t>
  </si>
  <si>
    <t>TX0862</t>
  </si>
  <si>
    <t>TX0863</t>
  </si>
  <si>
    <t>TX0864</t>
  </si>
  <si>
    <t>TX0865</t>
  </si>
  <si>
    <t>TX0866</t>
  </si>
  <si>
    <t>TX0867</t>
  </si>
  <si>
    <t>TX0868</t>
  </si>
  <si>
    <t>TX0869</t>
  </si>
  <si>
    <t>TX0870</t>
  </si>
  <si>
    <t>TX0871</t>
  </si>
  <si>
    <t>TX0872</t>
  </si>
  <si>
    <t>TX0873</t>
  </si>
  <si>
    <t>TX0874</t>
  </si>
  <si>
    <t>TX0875</t>
  </si>
  <si>
    <t>TX0876</t>
  </si>
  <si>
    <t>TX0877</t>
  </si>
  <si>
    <t>TX0878</t>
  </si>
  <si>
    <t>TX0879</t>
  </si>
  <si>
    <t>TX0880</t>
  </si>
  <si>
    <t>TX0881</t>
  </si>
  <si>
    <t>TX0882</t>
  </si>
  <si>
    <t>TX0883</t>
  </si>
  <si>
    <t>TX0884</t>
  </si>
  <si>
    <t>TX0885</t>
  </si>
  <si>
    <t>TX0886</t>
  </si>
  <si>
    <t>TX0887</t>
  </si>
  <si>
    <t>TX0888</t>
  </si>
  <si>
    <t>TX0889</t>
  </si>
  <si>
    <t>TX0890</t>
  </si>
  <si>
    <t>TX0891</t>
  </si>
  <si>
    <t>TX0892</t>
  </si>
  <si>
    <t>TX0893</t>
  </si>
  <si>
    <t>TX0894</t>
  </si>
  <si>
    <t>TX0895</t>
  </si>
  <si>
    <t>TX0896</t>
  </si>
  <si>
    <t>TX0897</t>
  </si>
  <si>
    <t>TX0898</t>
  </si>
  <si>
    <t>TX0899</t>
  </si>
  <si>
    <t>TX0900</t>
  </si>
  <si>
    <t>TX0901</t>
  </si>
  <si>
    <t>TX0902</t>
  </si>
  <si>
    <t>TX0903</t>
  </si>
  <si>
    <t>TX0904</t>
  </si>
  <si>
    <t>TX0905</t>
  </si>
  <si>
    <t>TX0906</t>
  </si>
  <si>
    <t>TX0907</t>
  </si>
  <si>
    <t>TX0908</t>
  </si>
  <si>
    <t>TX0909</t>
  </si>
  <si>
    <t>TX0910</t>
  </si>
  <si>
    <t>TX0911</t>
  </si>
  <si>
    <t>TX0912</t>
  </si>
  <si>
    <t>TX0913</t>
  </si>
  <si>
    <t>TX0914</t>
  </si>
  <si>
    <t>TX0915</t>
  </si>
  <si>
    <t>TX0916</t>
  </si>
  <si>
    <t>TX0917</t>
  </si>
  <si>
    <t>TX0918</t>
  </si>
  <si>
    <t>TX0919</t>
  </si>
  <si>
    <t>TX0920</t>
  </si>
  <si>
    <t>TX0921</t>
  </si>
  <si>
    <t>TX0922</t>
  </si>
  <si>
    <t>TX0923</t>
  </si>
  <si>
    <t>TX0924</t>
  </si>
  <si>
    <t>TX0925</t>
  </si>
  <si>
    <t>TX0926</t>
  </si>
  <si>
    <t>TX0927</t>
  </si>
  <si>
    <t>TX0928</t>
  </si>
  <si>
    <t>TX0929</t>
  </si>
  <si>
    <t>TX0930</t>
  </si>
  <si>
    <t>TX0931</t>
  </si>
  <si>
    <t>TX0932</t>
  </si>
  <si>
    <t>TX0933</t>
  </si>
  <si>
    <t>TX0934</t>
  </si>
  <si>
    <t>TX0935</t>
  </si>
  <si>
    <t>TX0936</t>
  </si>
  <si>
    <t>TX0937</t>
  </si>
  <si>
    <t>TX0938</t>
  </si>
  <si>
    <t>TX0939</t>
  </si>
  <si>
    <t>TX0940</t>
  </si>
  <si>
    <t>TX0941</t>
  </si>
  <si>
    <t>TX0942</t>
  </si>
  <si>
    <t>TX0943</t>
  </si>
  <si>
    <t>TX0944</t>
  </si>
  <si>
    <t>TX0945</t>
  </si>
  <si>
    <t>TX0946</t>
  </si>
  <si>
    <t>TX0947</t>
  </si>
  <si>
    <t>TX0948</t>
  </si>
  <si>
    <t>TX0949</t>
  </si>
  <si>
    <t>TX0950</t>
  </si>
  <si>
    <t>TX0951</t>
  </si>
  <si>
    <t>TX0952</t>
  </si>
  <si>
    <t>TX0953</t>
  </si>
  <si>
    <t>TX0954</t>
  </si>
  <si>
    <t>TX0955</t>
  </si>
  <si>
    <t>TX0956</t>
  </si>
  <si>
    <t>TX0957</t>
  </si>
  <si>
    <t>TX0958</t>
  </si>
  <si>
    <t>TX0959</t>
  </si>
  <si>
    <t>TX0960</t>
  </si>
  <si>
    <t>TX0961</t>
  </si>
  <si>
    <t>TX0962</t>
  </si>
  <si>
    <t>TX0963</t>
  </si>
  <si>
    <t>TX0964</t>
  </si>
  <si>
    <t>TX0965</t>
  </si>
  <si>
    <t>TX0966</t>
  </si>
  <si>
    <t>TX0967</t>
  </si>
  <si>
    <t>TX0968</t>
  </si>
  <si>
    <t>TX0969</t>
  </si>
  <si>
    <t>TX0970</t>
  </si>
  <si>
    <t>TX0971</t>
  </si>
  <si>
    <t>TX0972</t>
  </si>
  <si>
    <t>TX0973</t>
  </si>
  <si>
    <t>TX0974</t>
  </si>
  <si>
    <t>TX0975</t>
  </si>
  <si>
    <t>TX0976</t>
  </si>
  <si>
    <t>TX0977</t>
  </si>
  <si>
    <t>TX0978</t>
  </si>
  <si>
    <t>TX0979</t>
  </si>
  <si>
    <t>TX0980</t>
  </si>
  <si>
    <t>TX0981</t>
  </si>
  <si>
    <t>TX0982</t>
  </si>
  <si>
    <t>TX0983</t>
  </si>
  <si>
    <t>TX0984</t>
  </si>
  <si>
    <t>TX0985</t>
  </si>
  <si>
    <t>TX0986</t>
  </si>
  <si>
    <t>TX0987</t>
  </si>
  <si>
    <t>TX0988</t>
  </si>
  <si>
    <t>TX0989</t>
  </si>
  <si>
    <t>TX0990</t>
  </si>
  <si>
    <t>TX0991</t>
  </si>
  <si>
    <t>TX0992</t>
  </si>
  <si>
    <t>TX0993</t>
  </si>
  <si>
    <t>TX0994</t>
  </si>
  <si>
    <t>TX0995</t>
  </si>
  <si>
    <t>TX0996</t>
  </si>
  <si>
    <t>TX0997</t>
  </si>
  <si>
    <t>TX0998</t>
  </si>
  <si>
    <t>TX0999</t>
  </si>
  <si>
    <t>TX1000</t>
  </si>
  <si>
    <t>Row Labels</t>
  </si>
  <si>
    <t>Grand Total</t>
  </si>
  <si>
    <t>Sum of Amount</t>
  </si>
  <si>
    <t>Budget Tracker (XYZ Company Pvt. Ltd.)</t>
  </si>
  <si>
    <t>Net Income</t>
  </si>
  <si>
    <t>Column Labels</t>
  </si>
  <si>
    <t>City</t>
  </si>
  <si>
    <t>State</t>
  </si>
  <si>
    <t>Massachusetts</t>
  </si>
  <si>
    <t>Illinois</t>
  </si>
  <si>
    <t>Texas</t>
  </si>
  <si>
    <t>Colorado</t>
  </si>
  <si>
    <t>California</t>
  </si>
  <si>
    <t>Florida</t>
  </si>
  <si>
    <t>Washington</t>
  </si>
  <si>
    <t>Profit</t>
  </si>
  <si>
    <t>Profit/Loss Statement</t>
  </si>
  <si>
    <t>Expense-to-Income Ratio</t>
  </si>
  <si>
    <t>Average Income</t>
  </si>
  <si>
    <t>Average Expense</t>
  </si>
  <si>
    <t>Count of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</si>
</sst>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quot;₹&quot;\ * #,##0.00_ ;_ &quot;₹&quot;\ * \-#,##0.00_ ;_ &quot;₹&quot;\ * &quot;-&quot;??_ ;_ @_ "/>
  </numFmts>
  <fonts count="2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4"/>
      <color theme="1"/>
      <name val="Aptos Narrow"/>
      <family val="2"/>
      <scheme val="minor"/>
    </font>
    <font>
      <sz val="16"/>
      <color theme="1"/>
      <name val="Aptos Narrow"/>
      <family val="2"/>
      <scheme val="minor"/>
    </font>
    <font>
      <b/>
      <sz val="28"/>
      <color theme="0"/>
      <name val="Aptos Narrow"/>
      <family val="2"/>
      <scheme val="minor"/>
    </font>
    <font>
      <b/>
      <sz val="20"/>
      <color theme="1"/>
      <name val="Aptos Narrow"/>
      <family val="2"/>
      <scheme val="minor"/>
    </font>
    <font>
      <b/>
      <sz val="20"/>
      <color theme="0"/>
      <name val="Aptos Narrow"/>
      <family val="2"/>
      <scheme val="minor"/>
    </font>
    <font>
      <sz val="16"/>
      <color theme="0"/>
      <name val="Aptos Narrow"/>
      <family val="2"/>
      <scheme val="minor"/>
    </font>
    <font>
      <b/>
      <sz val="20"/>
      <name val="Aptos Narrow"/>
      <family val="2"/>
      <scheme val="minor"/>
    </font>
    <font>
      <sz val="16"/>
      <name val="Aptos Narrow"/>
      <family val="2"/>
      <scheme val="minor"/>
    </font>
    <font>
      <sz val="14"/>
      <color theme="0"/>
      <name val="Aptos Narrow"/>
      <family val="2"/>
      <scheme val="minor"/>
    </font>
    <font>
      <b/>
      <sz val="16"/>
      <color theme="1"/>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3" tint="9.9978637043366805E-2"/>
        <bgColor indexed="64"/>
      </patternFill>
    </fill>
    <fill>
      <patternFill patternType="solid">
        <fgColor theme="4"/>
        <bgColor indexed="64"/>
      </patternFill>
    </fill>
    <fill>
      <patternFill patternType="solid">
        <fgColor theme="5"/>
        <bgColor indexed="64"/>
      </patternFill>
    </fill>
    <fill>
      <patternFill patternType="solid">
        <fgColor theme="1"/>
        <bgColor indexed="64"/>
      </patternFill>
    </fill>
    <fill>
      <patternFill patternType="solid">
        <fgColor theme="6" tint="0.39997558519241921"/>
        <bgColor indexed="64"/>
      </patternFill>
    </fill>
    <fill>
      <patternFill patternType="solid">
        <fgColor theme="8" tint="0.39997558519241921"/>
        <bgColor indexed="64"/>
      </patternFill>
    </fill>
    <fill>
      <patternFill patternType="solid">
        <fgColor theme="4" tint="0.39997558519241921"/>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9">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33" borderId="0" xfId="0" applyFill="1"/>
    <xf numFmtId="0" fontId="0" fillId="33" borderId="13" xfId="0" applyFill="1" applyBorder="1"/>
    <xf numFmtId="0" fontId="0" fillId="33" borderId="14" xfId="0" applyFill="1" applyBorder="1"/>
    <xf numFmtId="0" fontId="0" fillId="33" borderId="15" xfId="0" applyFill="1" applyBorder="1"/>
    <xf numFmtId="0" fontId="0" fillId="33" borderId="16" xfId="0" applyFill="1" applyBorder="1"/>
    <xf numFmtId="0" fontId="0" fillId="33" borderId="17" xfId="0" applyFill="1" applyBorder="1"/>
    <xf numFmtId="2" fontId="0" fillId="0" borderId="0" xfId="0" applyNumberFormat="1"/>
    <xf numFmtId="10" fontId="0" fillId="0" borderId="0" xfId="0" applyNumberFormat="1"/>
    <xf numFmtId="10" fontId="0" fillId="0" borderId="0" xfId="1" applyNumberFormat="1" applyFont="1"/>
    <xf numFmtId="44" fontId="18" fillId="33" borderId="0" xfId="0" applyNumberFormat="1" applyFont="1" applyFill="1" applyAlignment="1">
      <alignment horizontal="center"/>
    </xf>
    <xf numFmtId="44" fontId="18" fillId="33" borderId="16" xfId="0" applyNumberFormat="1" applyFont="1" applyFill="1" applyBorder="1" applyAlignment="1">
      <alignment horizontal="center"/>
    </xf>
    <xf numFmtId="44" fontId="18" fillId="36" borderId="0" xfId="0" applyNumberFormat="1" applyFont="1" applyFill="1" applyAlignment="1">
      <alignment horizontal="center"/>
    </xf>
    <xf numFmtId="44" fontId="18" fillId="36" borderId="16" xfId="0" applyNumberFormat="1" applyFont="1" applyFill="1" applyBorder="1" applyAlignment="1">
      <alignment horizontal="center"/>
    </xf>
    <xf numFmtId="0" fontId="23" fillId="37" borderId="11" xfId="0" applyFont="1" applyFill="1" applyBorder="1" applyAlignment="1">
      <alignment horizontal="center"/>
    </xf>
    <xf numFmtId="44" fontId="23" fillId="37" borderId="11" xfId="0" applyNumberFormat="1" applyFont="1" applyFill="1" applyBorder="1" applyAlignment="1">
      <alignment horizontal="center"/>
    </xf>
    <xf numFmtId="44" fontId="26" fillId="35" borderId="0" xfId="0" applyNumberFormat="1" applyFont="1" applyFill="1" applyAlignment="1">
      <alignment horizontal="center"/>
    </xf>
    <xf numFmtId="44" fontId="26" fillId="35" borderId="16" xfId="0" applyNumberFormat="1" applyFont="1" applyFill="1" applyBorder="1" applyAlignment="1">
      <alignment horizontal="center"/>
    </xf>
    <xf numFmtId="0" fontId="18" fillId="33" borderId="0" xfId="0" applyFont="1" applyFill="1" applyAlignment="1">
      <alignment horizontal="center"/>
    </xf>
    <xf numFmtId="0" fontId="18" fillId="33" borderId="14" xfId="0" applyFont="1" applyFill="1" applyBorder="1" applyAlignment="1">
      <alignment horizontal="center"/>
    </xf>
    <xf numFmtId="0" fontId="18" fillId="33" borderId="16" xfId="0" applyFont="1" applyFill="1" applyBorder="1" applyAlignment="1">
      <alignment horizontal="center"/>
    </xf>
    <xf numFmtId="0" fontId="18" fillId="33" borderId="17" xfId="0" applyFont="1" applyFill="1" applyBorder="1" applyAlignment="1">
      <alignment horizontal="center"/>
    </xf>
    <xf numFmtId="0" fontId="18" fillId="33" borderId="15" xfId="0" applyFont="1" applyFill="1" applyBorder="1" applyAlignment="1">
      <alignment horizontal="center"/>
    </xf>
    <xf numFmtId="0" fontId="23" fillId="37" borderId="11" xfId="0" applyFont="1" applyFill="1" applyBorder="1" applyAlignment="1">
      <alignment horizontal="center"/>
    </xf>
    <xf numFmtId="0" fontId="23" fillId="37" borderId="12" xfId="0" applyFont="1" applyFill="1" applyBorder="1" applyAlignment="1">
      <alignment horizontal="center"/>
    </xf>
    <xf numFmtId="0" fontId="18" fillId="33" borderId="13" xfId="0" applyFont="1" applyFill="1" applyBorder="1" applyAlignment="1">
      <alignment horizontal="center"/>
    </xf>
    <xf numFmtId="0" fontId="23" fillId="37" borderId="10" xfId="0" applyFont="1" applyFill="1" applyBorder="1" applyAlignment="1">
      <alignment horizontal="center"/>
    </xf>
    <xf numFmtId="2" fontId="27" fillId="39" borderId="0" xfId="0" applyNumberFormat="1" applyFont="1" applyFill="1" applyAlignment="1">
      <alignment horizontal="center" vertical="center"/>
    </xf>
    <xf numFmtId="2" fontId="27" fillId="39" borderId="14" xfId="0" applyNumberFormat="1" applyFont="1" applyFill="1" applyBorder="1" applyAlignment="1">
      <alignment horizontal="center" vertical="center"/>
    </xf>
    <xf numFmtId="2" fontId="27" fillId="39" borderId="16" xfId="0" applyNumberFormat="1" applyFont="1" applyFill="1" applyBorder="1" applyAlignment="1">
      <alignment horizontal="center" vertical="center"/>
    </xf>
    <xf numFmtId="2" fontId="27" fillId="39" borderId="17" xfId="0" applyNumberFormat="1" applyFont="1" applyFill="1" applyBorder="1" applyAlignment="1">
      <alignment horizontal="center" vertical="center"/>
    </xf>
    <xf numFmtId="0" fontId="20" fillId="34" borderId="10" xfId="0" applyFont="1" applyFill="1" applyBorder="1" applyAlignment="1">
      <alignment horizontal="center" vertical="center"/>
    </xf>
    <xf numFmtId="0" fontId="20" fillId="34" borderId="11" xfId="0" applyFont="1" applyFill="1" applyBorder="1" applyAlignment="1">
      <alignment horizontal="center" vertical="center"/>
    </xf>
    <xf numFmtId="0" fontId="20" fillId="34" borderId="12" xfId="0" applyFont="1" applyFill="1" applyBorder="1" applyAlignment="1">
      <alignment horizontal="center" vertical="center"/>
    </xf>
    <xf numFmtId="0" fontId="20" fillId="34" borderId="13" xfId="0" applyFont="1" applyFill="1" applyBorder="1" applyAlignment="1">
      <alignment horizontal="center" vertical="center"/>
    </xf>
    <xf numFmtId="0" fontId="20" fillId="34" borderId="0" xfId="0" applyFont="1" applyFill="1" applyAlignment="1">
      <alignment horizontal="center" vertical="center"/>
    </xf>
    <xf numFmtId="0" fontId="20" fillId="34" borderId="14" xfId="0" applyFont="1" applyFill="1" applyBorder="1" applyAlignment="1">
      <alignment horizontal="center" vertical="center"/>
    </xf>
    <xf numFmtId="0" fontId="20" fillId="34" borderId="15" xfId="0" applyFont="1" applyFill="1" applyBorder="1" applyAlignment="1">
      <alignment horizontal="center" vertical="center"/>
    </xf>
    <xf numFmtId="0" fontId="20" fillId="34" borderId="16" xfId="0" applyFont="1" applyFill="1" applyBorder="1" applyAlignment="1">
      <alignment horizontal="center" vertical="center"/>
    </xf>
    <xf numFmtId="0" fontId="20" fillId="34" borderId="17" xfId="0" applyFont="1" applyFill="1" applyBorder="1" applyAlignment="1">
      <alignment horizontal="center" vertical="center"/>
    </xf>
    <xf numFmtId="0" fontId="24" fillId="36" borderId="10" xfId="0" applyFont="1" applyFill="1" applyBorder="1" applyAlignment="1">
      <alignment horizontal="center" vertical="center"/>
    </xf>
    <xf numFmtId="0" fontId="24" fillId="36" borderId="11" xfId="0" applyFont="1" applyFill="1" applyBorder="1" applyAlignment="1">
      <alignment horizontal="center" vertical="center"/>
    </xf>
    <xf numFmtId="0" fontId="24" fillId="36" borderId="12" xfId="0" applyFont="1" applyFill="1" applyBorder="1" applyAlignment="1">
      <alignment horizontal="center" vertical="center"/>
    </xf>
    <xf numFmtId="0" fontId="24" fillId="36" borderId="13" xfId="0" applyFont="1" applyFill="1" applyBorder="1" applyAlignment="1">
      <alignment horizontal="center" vertical="center"/>
    </xf>
    <xf numFmtId="0" fontId="24" fillId="36" borderId="0" xfId="0" applyFont="1" applyFill="1" applyAlignment="1">
      <alignment horizontal="center" vertical="center"/>
    </xf>
    <xf numFmtId="0" fontId="24" fillId="36" borderId="14" xfId="0" applyFont="1" applyFill="1" applyBorder="1" applyAlignment="1">
      <alignment horizontal="center" vertical="center"/>
    </xf>
    <xf numFmtId="44" fontId="25" fillId="36" borderId="13" xfId="0" applyNumberFormat="1" applyFont="1" applyFill="1" applyBorder="1" applyAlignment="1">
      <alignment horizontal="center" vertical="center"/>
    </xf>
    <xf numFmtId="44" fontId="25" fillId="36" borderId="0" xfId="0" applyNumberFormat="1" applyFont="1" applyFill="1" applyAlignment="1">
      <alignment horizontal="center" vertical="center"/>
    </xf>
    <xf numFmtId="44" fontId="25" fillId="36" borderId="14" xfId="0" applyNumberFormat="1" applyFont="1" applyFill="1" applyBorder="1" applyAlignment="1">
      <alignment horizontal="center" vertical="center"/>
    </xf>
    <xf numFmtId="44" fontId="25" fillId="36" borderId="15" xfId="0" applyNumberFormat="1" applyFont="1" applyFill="1" applyBorder="1" applyAlignment="1">
      <alignment horizontal="center" vertical="center"/>
    </xf>
    <xf numFmtId="44" fontId="25" fillId="36" borderId="16" xfId="0" applyNumberFormat="1" applyFont="1" applyFill="1" applyBorder="1" applyAlignment="1">
      <alignment horizontal="center" vertical="center"/>
    </xf>
    <xf numFmtId="44" fontId="25" fillId="36" borderId="17" xfId="0" applyNumberFormat="1" applyFont="1" applyFill="1" applyBorder="1" applyAlignment="1">
      <alignment horizontal="center" vertical="center"/>
    </xf>
    <xf numFmtId="0" fontId="22" fillId="35" borderId="10" xfId="0" applyFont="1" applyFill="1" applyBorder="1" applyAlignment="1">
      <alignment horizontal="center" vertical="center"/>
    </xf>
    <xf numFmtId="0" fontId="22" fillId="35" borderId="11" xfId="0" applyFont="1" applyFill="1" applyBorder="1" applyAlignment="1">
      <alignment horizontal="center" vertical="center"/>
    </xf>
    <xf numFmtId="0" fontId="22" fillId="35" borderId="12" xfId="0" applyFont="1" applyFill="1" applyBorder="1" applyAlignment="1">
      <alignment horizontal="center" vertical="center"/>
    </xf>
    <xf numFmtId="0" fontId="22" fillId="35" borderId="13" xfId="0" applyFont="1" applyFill="1" applyBorder="1" applyAlignment="1">
      <alignment horizontal="center" vertical="center"/>
    </xf>
    <xf numFmtId="0" fontId="22" fillId="35" borderId="0" xfId="0" applyFont="1" applyFill="1" applyAlignment="1">
      <alignment horizontal="center" vertical="center"/>
    </xf>
    <xf numFmtId="0" fontId="22" fillId="35" borderId="14" xfId="0" applyFont="1" applyFill="1" applyBorder="1" applyAlignment="1">
      <alignment horizontal="center" vertical="center"/>
    </xf>
    <xf numFmtId="44" fontId="23" fillId="35" borderId="13" xfId="0" applyNumberFormat="1" applyFont="1" applyFill="1" applyBorder="1" applyAlignment="1">
      <alignment horizontal="center" vertical="center"/>
    </xf>
    <xf numFmtId="44" fontId="23" fillId="35" borderId="0" xfId="0" applyNumberFormat="1" applyFont="1" applyFill="1" applyAlignment="1">
      <alignment horizontal="center" vertical="center"/>
    </xf>
    <xf numFmtId="44" fontId="23" fillId="35" borderId="14" xfId="0" applyNumberFormat="1" applyFont="1" applyFill="1" applyBorder="1" applyAlignment="1">
      <alignment horizontal="center" vertical="center"/>
    </xf>
    <xf numFmtId="44" fontId="23" fillId="35" borderId="15" xfId="0" applyNumberFormat="1" applyFont="1" applyFill="1" applyBorder="1" applyAlignment="1">
      <alignment horizontal="center" vertical="center"/>
    </xf>
    <xf numFmtId="44" fontId="23" fillId="35" borderId="16" xfId="0" applyNumberFormat="1" applyFont="1" applyFill="1" applyBorder="1" applyAlignment="1">
      <alignment horizontal="center" vertical="center"/>
    </xf>
    <xf numFmtId="44" fontId="23" fillId="35" borderId="17" xfId="0" applyNumberFormat="1" applyFont="1" applyFill="1" applyBorder="1" applyAlignment="1">
      <alignment horizontal="center" vertical="center"/>
    </xf>
    <xf numFmtId="0" fontId="21" fillId="33" borderId="10" xfId="0" applyFont="1" applyFill="1" applyBorder="1" applyAlignment="1">
      <alignment horizontal="center" vertical="center"/>
    </xf>
    <xf numFmtId="0" fontId="21" fillId="33" borderId="11" xfId="0" applyFont="1" applyFill="1" applyBorder="1" applyAlignment="1">
      <alignment horizontal="center" vertical="center"/>
    </xf>
    <xf numFmtId="0" fontId="21" fillId="33" borderId="12" xfId="0" applyFont="1" applyFill="1" applyBorder="1" applyAlignment="1">
      <alignment horizontal="center" vertical="center"/>
    </xf>
    <xf numFmtId="0" fontId="21" fillId="33" borderId="13" xfId="0" applyFont="1" applyFill="1" applyBorder="1" applyAlignment="1">
      <alignment horizontal="center" vertical="center"/>
    </xf>
    <xf numFmtId="0" fontId="21" fillId="33" borderId="0" xfId="0" applyFont="1" applyFill="1" applyAlignment="1">
      <alignment horizontal="center" vertical="center"/>
    </xf>
    <xf numFmtId="0" fontId="21" fillId="33" borderId="14" xfId="0" applyFont="1" applyFill="1" applyBorder="1" applyAlignment="1">
      <alignment horizontal="center" vertical="center"/>
    </xf>
    <xf numFmtId="44" fontId="19" fillId="33" borderId="13" xfId="0" applyNumberFormat="1" applyFont="1" applyFill="1" applyBorder="1" applyAlignment="1">
      <alignment horizontal="center" vertical="center"/>
    </xf>
    <xf numFmtId="44" fontId="19" fillId="33" borderId="0" xfId="0" applyNumberFormat="1" applyFont="1" applyFill="1" applyAlignment="1">
      <alignment horizontal="center" vertical="center"/>
    </xf>
    <xf numFmtId="44" fontId="19" fillId="33" borderId="14" xfId="0" applyNumberFormat="1" applyFont="1" applyFill="1" applyBorder="1" applyAlignment="1">
      <alignment horizontal="center" vertical="center"/>
    </xf>
    <xf numFmtId="44" fontId="19" fillId="33" borderId="15" xfId="0" applyNumberFormat="1" applyFont="1" applyFill="1" applyBorder="1" applyAlignment="1">
      <alignment horizontal="center" vertical="center"/>
    </xf>
    <xf numFmtId="44" fontId="19" fillId="33" borderId="16" xfId="0" applyNumberFormat="1" applyFont="1" applyFill="1" applyBorder="1" applyAlignment="1">
      <alignment horizontal="center" vertical="center"/>
    </xf>
    <xf numFmtId="44" fontId="19" fillId="33" borderId="17" xfId="0" applyNumberFormat="1" applyFont="1" applyFill="1" applyBorder="1" applyAlignment="1">
      <alignment horizontal="center" vertical="center"/>
    </xf>
    <xf numFmtId="0" fontId="21" fillId="40" borderId="10" xfId="0" applyFont="1" applyFill="1" applyBorder="1" applyAlignment="1">
      <alignment horizontal="center"/>
    </xf>
    <xf numFmtId="0" fontId="21" fillId="40" borderId="11" xfId="0" applyFont="1" applyFill="1" applyBorder="1" applyAlignment="1">
      <alignment horizontal="center"/>
    </xf>
    <xf numFmtId="0" fontId="21" fillId="40" borderId="13" xfId="0" applyFont="1" applyFill="1" applyBorder="1" applyAlignment="1">
      <alignment horizontal="center"/>
    </xf>
    <xf numFmtId="0" fontId="21" fillId="40" borderId="0" xfId="0" applyFont="1" applyFill="1" applyAlignment="1">
      <alignment horizontal="center"/>
    </xf>
    <xf numFmtId="10" fontId="27" fillId="40" borderId="13" xfId="1" applyNumberFormat="1" applyFont="1" applyFill="1" applyBorder="1" applyAlignment="1">
      <alignment horizontal="center" vertical="center"/>
    </xf>
    <xf numFmtId="10" fontId="27" fillId="40" borderId="0" xfId="1" applyNumberFormat="1" applyFont="1" applyFill="1" applyBorder="1" applyAlignment="1">
      <alignment horizontal="center" vertical="center"/>
    </xf>
    <xf numFmtId="10" fontId="27" fillId="40" borderId="15" xfId="1" applyNumberFormat="1" applyFont="1" applyFill="1" applyBorder="1" applyAlignment="1">
      <alignment horizontal="center" vertical="center"/>
    </xf>
    <xf numFmtId="10" fontId="27" fillId="40" borderId="16" xfId="1" applyNumberFormat="1" applyFont="1" applyFill="1" applyBorder="1" applyAlignment="1">
      <alignment horizontal="center" vertical="center"/>
    </xf>
    <xf numFmtId="0" fontId="21" fillId="38" borderId="10" xfId="0" applyFont="1" applyFill="1" applyBorder="1" applyAlignment="1">
      <alignment horizontal="center"/>
    </xf>
    <xf numFmtId="0" fontId="21" fillId="38" borderId="12" xfId="0" applyFont="1" applyFill="1" applyBorder="1" applyAlignment="1">
      <alignment horizontal="center"/>
    </xf>
    <xf numFmtId="0" fontId="21" fillId="38" borderId="13" xfId="0" applyFont="1" applyFill="1" applyBorder="1" applyAlignment="1">
      <alignment horizontal="center"/>
    </xf>
    <xf numFmtId="0" fontId="21" fillId="38" borderId="14" xfId="0" applyFont="1" applyFill="1" applyBorder="1" applyAlignment="1">
      <alignment horizontal="center"/>
    </xf>
    <xf numFmtId="2" fontId="27" fillId="38" borderId="13" xfId="0" applyNumberFormat="1" applyFont="1" applyFill="1" applyBorder="1" applyAlignment="1">
      <alignment horizontal="center" vertical="center"/>
    </xf>
    <xf numFmtId="2" fontId="27" fillId="38" borderId="14" xfId="0" applyNumberFormat="1" applyFont="1" applyFill="1" applyBorder="1" applyAlignment="1">
      <alignment horizontal="center" vertical="center"/>
    </xf>
    <xf numFmtId="2" fontId="27" fillId="38" borderId="15" xfId="0" applyNumberFormat="1" applyFont="1" applyFill="1" applyBorder="1" applyAlignment="1">
      <alignment horizontal="center" vertical="center"/>
    </xf>
    <xf numFmtId="2" fontId="27" fillId="38" borderId="17" xfId="0" applyNumberFormat="1" applyFont="1" applyFill="1" applyBorder="1" applyAlignment="1">
      <alignment horizontal="center" vertical="center"/>
    </xf>
    <xf numFmtId="0" fontId="21" fillId="39" borderId="11" xfId="0" applyFont="1" applyFill="1" applyBorder="1" applyAlignment="1">
      <alignment horizontal="center"/>
    </xf>
    <xf numFmtId="0" fontId="21" fillId="39" borderId="12" xfId="0" applyFont="1" applyFill="1" applyBorder="1" applyAlignment="1">
      <alignment horizontal="center"/>
    </xf>
    <xf numFmtId="0" fontId="21" fillId="39" borderId="0" xfId="0" applyFont="1" applyFill="1" applyAlignment="1">
      <alignment horizontal="center"/>
    </xf>
    <xf numFmtId="0" fontId="21" fillId="39" borderId="14" xfId="0" applyFont="1" applyFill="1" applyBorder="1" applyAlignment="1">
      <alignment horizont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3">
    <dxf>
      <numFmt numFmtId="14" formatCode="0.00%"/>
    </dxf>
    <dxf>
      <numFmt numFmtId="0" formatCode="General"/>
    </dxf>
    <dxf>
      <numFmt numFmtId="19" formatCode="dd/mm/yyyy"/>
    </dxf>
  </dxfs>
  <tableStyles count="0" defaultTableStyle="TableStyleMedium2" defaultPivotStyle="PivotStyleLight16"/>
  <colors>
    <mruColors>
      <color rgb="FFB4B4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6.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[02. Budget Tracker.xlsx]Helper Sheet!PivotTable2</c:name>
    <c:fmtId val="9"/>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IN"/>
              <a:t>Category</a:t>
            </a:r>
            <a:r>
              <a:rPr lang="en-IN" baseline="0"/>
              <a:t> v/s Transaction Type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'Helper Sheet'!$B$12:$B$13</c:f>
              <c:strCache>
                <c:ptCount val="1"/>
                <c:pt idx="0">
                  <c:v>Expense</c:v>
                </c:pt>
              </c:strCache>
            </c:strRef>
          </c:tx>
          <c:spPr>
            <a:solidFill>
              <a:schemeClr val="accent1"/>
            </a:solidFill>
            <a:ln>
              <a:noFill/>
            </a:ln>
            <a:effectLst/>
          </c:spPr>
          <c:invertIfNegative val="0"/>
          <c:cat>
            <c:strRef>
              <c:f>'Helper Sheet'!$A$14:$A$23</c:f>
              <c:strCache>
                <c:ptCount val="9"/>
                <c:pt idx="0">
                  <c:v>Consulting</c:v>
                </c:pt>
                <c:pt idx="1">
                  <c:v>HR</c:v>
                </c:pt>
                <c:pt idx="2">
                  <c:v>Marketing</c:v>
                </c:pt>
                <c:pt idx="3">
                  <c:v>Miscellaneous</c:v>
                </c:pt>
                <c:pt idx="4">
                  <c:v>Operations</c:v>
                </c:pt>
                <c:pt idx="5">
                  <c:v>Payroll</c:v>
                </c:pt>
                <c:pt idx="6">
                  <c:v>Sales</c:v>
                </c:pt>
                <c:pt idx="7">
                  <c:v>Supplies</c:v>
                </c:pt>
                <c:pt idx="8">
                  <c:v>Travel</c:v>
                </c:pt>
              </c:strCache>
            </c:strRef>
          </c:cat>
          <c:val>
            <c:numRef>
              <c:f>'Helper Sheet'!$B$14:$B$23</c:f>
              <c:numCache>
                <c:formatCode>General</c:formatCode>
                <c:ptCount val="9"/>
                <c:pt idx="0">
                  <c:v>170271.35000000003</c:v>
                </c:pt>
                <c:pt idx="1">
                  <c:v>136646.01</c:v>
                </c:pt>
                <c:pt idx="2">
                  <c:v>172001.89999999997</c:v>
                </c:pt>
                <c:pt idx="3">
                  <c:v>187264.19999999992</c:v>
                </c:pt>
                <c:pt idx="4">
                  <c:v>177189.21000000005</c:v>
                </c:pt>
                <c:pt idx="5">
                  <c:v>143612.77000000002</c:v>
                </c:pt>
                <c:pt idx="6">
                  <c:v>184422.28999999992</c:v>
                </c:pt>
                <c:pt idx="7">
                  <c:v>150467.45000000004</c:v>
                </c:pt>
                <c:pt idx="8">
                  <c:v>174594.12</c:v>
                </c:pt>
              </c:numCache>
            </c:numRef>
          </c:val>
          <c:extLst>
            <c:ext xmlns:c16="http://schemas.microsoft.com/office/drawing/2014/chart" uri="{C3380CC4-5D6E-409C-BE32-E72D297353CC}">
              <c16:uniqueId val="{00000000-62C0-4126-B322-FBD517115248}"/>
            </c:ext>
          </c:extLst>
        </c:ser>
        <c:ser>
          <c:idx val="1"/>
          <c:order val="1"/>
          <c:tx>
            <c:strRef>
              <c:f>'Helper Sheet'!$C$12:$C$13</c:f>
              <c:strCache>
                <c:ptCount val="1"/>
                <c:pt idx="0">
                  <c:v>Income</c:v>
                </c:pt>
              </c:strCache>
            </c:strRef>
          </c:tx>
          <c:spPr>
            <a:solidFill>
              <a:schemeClr val="accent2"/>
            </a:solidFill>
            <a:ln>
              <a:noFill/>
            </a:ln>
            <a:effectLst/>
          </c:spPr>
          <c:invertIfNegative val="0"/>
          <c:cat>
            <c:strRef>
              <c:f>'Helper Sheet'!$A$14:$A$23</c:f>
              <c:strCache>
                <c:ptCount val="9"/>
                <c:pt idx="0">
                  <c:v>Consulting</c:v>
                </c:pt>
                <c:pt idx="1">
                  <c:v>HR</c:v>
                </c:pt>
                <c:pt idx="2">
                  <c:v>Marketing</c:v>
                </c:pt>
                <c:pt idx="3">
                  <c:v>Miscellaneous</c:v>
                </c:pt>
                <c:pt idx="4">
                  <c:v>Operations</c:v>
                </c:pt>
                <c:pt idx="5">
                  <c:v>Payroll</c:v>
                </c:pt>
                <c:pt idx="6">
                  <c:v>Sales</c:v>
                </c:pt>
                <c:pt idx="7">
                  <c:v>Supplies</c:v>
                </c:pt>
                <c:pt idx="8">
                  <c:v>Travel</c:v>
                </c:pt>
              </c:strCache>
            </c:strRef>
          </c:cat>
          <c:val>
            <c:numRef>
              <c:f>'Helper Sheet'!$C$14:$C$23</c:f>
              <c:numCache>
                <c:formatCode>General</c:formatCode>
                <c:ptCount val="9"/>
                <c:pt idx="0">
                  <c:v>139133.56</c:v>
                </c:pt>
                <c:pt idx="1">
                  <c:v>169944.99000000002</c:v>
                </c:pt>
                <c:pt idx="2">
                  <c:v>160866.77000000002</c:v>
                </c:pt>
                <c:pt idx="3">
                  <c:v>142660.71999999997</c:v>
                </c:pt>
                <c:pt idx="4">
                  <c:v>185978.58000000005</c:v>
                </c:pt>
                <c:pt idx="5">
                  <c:v>185157.83</c:v>
                </c:pt>
                <c:pt idx="6">
                  <c:v>198203.80000000002</c:v>
                </c:pt>
                <c:pt idx="7">
                  <c:v>204837.93000000002</c:v>
                </c:pt>
                <c:pt idx="8">
                  <c:v>156766.43999999997</c:v>
                </c:pt>
              </c:numCache>
            </c:numRef>
          </c:val>
          <c:extLst>
            <c:ext xmlns:c16="http://schemas.microsoft.com/office/drawing/2014/chart" uri="{C3380CC4-5D6E-409C-BE32-E72D297353CC}">
              <c16:uniqueId val="{00000001-62C0-4126-B322-FBD517115248}"/>
            </c:ext>
          </c:extLst>
        </c:ser>
        <c:dLbls>
          <c:showLegendKey val="0"/>
          <c:showVal val="0"/>
          <c:showCatName val="0"/>
          <c:showSerName val="0"/>
          <c:showPercent val="0"/>
          <c:showBubbleSize val="0"/>
        </c:dLbls>
        <c:gapWidth val="50"/>
        <c:axId val="31859712"/>
        <c:axId val="31865952"/>
      </c:barChart>
      <c:catAx>
        <c:axId val="31859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31865952"/>
        <c:crosses val="autoZero"/>
        <c:auto val="1"/>
        <c:lblAlgn val="ctr"/>
        <c:lblOffset val="100"/>
        <c:noMultiLvlLbl val="0"/>
      </c:catAx>
      <c:valAx>
        <c:axId val="31865952"/>
        <c:scaling>
          <c:orientation val="minMax"/>
        </c:scaling>
        <c:delete val="0"/>
        <c:axPos val="l"/>
        <c:majorGridlines>
          <c:spPr>
            <a:ln w="9525" cap="flat" cmpd="sng" algn="ctr">
              <a:solidFill>
                <a:srgbClr val="B4B4B4"/>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31859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9050" cap="flat" cmpd="sng" algn="ctr">
      <a:solidFill>
        <a:schemeClr val="dk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4.7399980442842712E-3"/>
          <c:y val="1.4994800633969975E-2"/>
          <c:w val="0.99526000195571573"/>
          <c:h val="0.93607825660394295"/>
        </c:manualLayout>
      </c:layout>
      <c:pie3DChart>
        <c:varyColors val="1"/>
        <c:ser>
          <c:idx val="1"/>
          <c:order val="0"/>
          <c:tx>
            <c:strRef>
              <c:f>'Helper Sheet'!$N$14</c:f>
              <c:strCache>
                <c:ptCount val="1"/>
                <c:pt idx="0">
                  <c:v>Bank Transfer</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28-5261-4B94-A319-C35FE13A2550}"/>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2A-5261-4B94-A319-C35FE13A2550}"/>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28-5261-4B94-A319-C35FE13A2550}"/>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'Helper Sheet'!$O$13:$P$13</c:f>
              <c:strCache>
                <c:ptCount val="2"/>
                <c:pt idx="0">
                  <c:v>Expense</c:v>
                </c:pt>
                <c:pt idx="1">
                  <c:v>Income</c:v>
                </c:pt>
              </c:strCache>
            </c:strRef>
          </c:cat>
          <c:val>
            <c:numRef>
              <c:f>'Helper Sheet'!$O$14:$P$14</c:f>
              <c:numCache>
                <c:formatCode>0.00%</c:formatCode>
                <c:ptCount val="2"/>
                <c:pt idx="0">
                  <c:v>0.49995996766289297</c:v>
                </c:pt>
                <c:pt idx="1">
                  <c:v>0.50004003233710703</c:v>
                </c:pt>
              </c:numCache>
            </c:numRef>
          </c:val>
          <c:extLst>
            <c:ext xmlns:c16="http://schemas.microsoft.com/office/drawing/2014/chart" uri="{C3380CC4-5D6E-409C-BE32-E72D297353CC}">
              <c16:uniqueId val="{0000002B-5261-4B94-A319-C35FE13A2550}"/>
            </c:ext>
          </c:extLst>
        </c:ser>
        <c:ser>
          <c:idx val="0"/>
          <c:order val="1"/>
          <c:tx>
            <c:strRef>
              <c:f>'Helper Sheet'!$N$14</c:f>
              <c:strCache>
                <c:ptCount val="1"/>
                <c:pt idx="0">
                  <c:v>Bank Transfer</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2D-5261-4B94-A319-C35FE13A2550}"/>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2E-5261-4B94-A319-C35FE13A2550}"/>
              </c:ext>
            </c:extLst>
          </c:dPt>
          <c:dLbls>
            <c:spPr>
              <a:noFill/>
              <a:ln>
                <a:noFill/>
              </a:ln>
              <a:effectLst/>
            </c:spPr>
            <c:dLblPos val="outEnd"/>
            <c:showLegendKey val="0"/>
            <c:showVal val="1"/>
            <c:showCatName val="0"/>
            <c:showSerName val="0"/>
            <c:showPercent val="0"/>
            <c:showBubbleSize val="0"/>
            <c:showLeaderLines val="1"/>
            <c:extLst>
              <c:ext xmlns:c15="http://schemas.microsoft.com/office/drawing/2012/chart" uri="{CE6537A1-D6FC-4f65-9D91-7224C49458BB}"/>
            </c:extLst>
          </c:dLbls>
          <c:cat>
            <c:strRef>
              <c:f>'Helper Sheet'!$O$13:$P$13</c:f>
              <c:strCache>
                <c:ptCount val="2"/>
                <c:pt idx="0">
                  <c:v>Expense</c:v>
                </c:pt>
                <c:pt idx="1">
                  <c:v>Income</c:v>
                </c:pt>
              </c:strCache>
            </c:strRef>
          </c:cat>
          <c:val>
            <c:numRef>
              <c:f>'Helper Sheet'!$O$14:$P$14</c:f>
              <c:numCache>
                <c:formatCode>0.00%</c:formatCode>
                <c:ptCount val="2"/>
                <c:pt idx="0">
                  <c:v>0.49995996766289297</c:v>
                </c:pt>
                <c:pt idx="1">
                  <c:v>0.50004003233710703</c:v>
                </c:pt>
              </c:numCache>
            </c:numRef>
          </c:val>
          <c:extLst>
            <c:ext xmlns:c16="http://schemas.microsoft.com/office/drawing/2014/chart" uri="{C3380CC4-5D6E-409C-BE32-E72D297353CC}">
              <c16:uniqueId val="{0000002C-5261-4B94-A319-C35FE13A2550}"/>
            </c:ext>
          </c:extLst>
        </c:ser>
        <c:dLbls>
          <c:dLblPos val="outEnd"/>
          <c:showLegendKey val="0"/>
          <c:showVal val="1"/>
          <c:showCatName val="0"/>
          <c:showSerName val="0"/>
          <c:showPercent val="0"/>
          <c:showBubbleSize val="0"/>
          <c:showLeaderLines val="1"/>
        </c:dLbls>
      </c:pie3D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4.7399980442842712E-3"/>
          <c:y val="1.4994800633969975E-2"/>
          <c:w val="0.99526000195571573"/>
          <c:h val="0.93607825660394295"/>
        </c:manualLayout>
      </c:layout>
      <c:pie3DChart>
        <c:varyColors val="1"/>
        <c:ser>
          <c:idx val="1"/>
          <c:order val="0"/>
          <c:tx>
            <c:strRef>
              <c:f>'Helper Sheet'!$N$15</c:f>
              <c:strCache>
                <c:ptCount val="1"/>
                <c:pt idx="0">
                  <c:v>Cash</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F-F5A4-475F-97B6-212FF5356B9E}"/>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21-F5A4-475F-97B6-212FF5356B9E}"/>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1F-F5A4-475F-97B6-212FF5356B9E}"/>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'Helper Sheet'!$O$13:$P$13</c:f>
              <c:strCache>
                <c:ptCount val="2"/>
                <c:pt idx="0">
                  <c:v>Expense</c:v>
                </c:pt>
                <c:pt idx="1">
                  <c:v>Income</c:v>
                </c:pt>
              </c:strCache>
            </c:strRef>
          </c:cat>
          <c:val>
            <c:numRef>
              <c:f>'Helper Sheet'!$O$15:$P$15</c:f>
              <c:numCache>
                <c:formatCode>0.00%</c:formatCode>
                <c:ptCount val="2"/>
                <c:pt idx="0">
                  <c:v>0.4454100303327887</c:v>
                </c:pt>
                <c:pt idx="1">
                  <c:v>0.55458996966721141</c:v>
                </c:pt>
              </c:numCache>
            </c:numRef>
          </c:val>
          <c:extLst>
            <c:ext xmlns:c16="http://schemas.microsoft.com/office/drawing/2014/chart" uri="{C3380CC4-5D6E-409C-BE32-E72D297353CC}">
              <c16:uniqueId val="{00000022-F5A4-475F-97B6-212FF5356B9E}"/>
            </c:ext>
          </c:extLst>
        </c:ser>
        <c:dLbls>
          <c:dLblPos val="outEnd"/>
          <c:showLegendKey val="0"/>
          <c:showVal val="1"/>
          <c:showCatName val="0"/>
          <c:showSerName val="0"/>
          <c:showPercent val="0"/>
          <c:showBubbleSize val="0"/>
          <c:showLeaderLines val="1"/>
        </c:dLbls>
      </c:pie3D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4.7399980442842712E-3"/>
          <c:y val="1.4994800633969975E-2"/>
          <c:w val="0.99526000195571573"/>
          <c:h val="0.93607825660394295"/>
        </c:manualLayout>
      </c:layout>
      <c:pie3DChart>
        <c:varyColors val="1"/>
        <c:ser>
          <c:idx val="1"/>
          <c:order val="0"/>
          <c:tx>
            <c:strRef>
              <c:f>'Helper Sheet'!$N$16</c:f>
              <c:strCache>
                <c:ptCount val="1"/>
                <c:pt idx="0">
                  <c:v>Credit</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3-771C-489F-8308-A28EF7E77F04}"/>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5-771C-489F-8308-A28EF7E77F04}"/>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13-771C-489F-8308-A28EF7E77F04}"/>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'Helper Sheet'!$O$13:$P$13</c:f>
              <c:strCache>
                <c:ptCount val="2"/>
                <c:pt idx="0">
                  <c:v>Expense</c:v>
                </c:pt>
                <c:pt idx="1">
                  <c:v>Income</c:v>
                </c:pt>
              </c:strCache>
            </c:strRef>
          </c:cat>
          <c:val>
            <c:numRef>
              <c:f>'Helper Sheet'!$O$16:$P$16</c:f>
              <c:numCache>
                <c:formatCode>0.00%</c:formatCode>
                <c:ptCount val="2"/>
                <c:pt idx="0">
                  <c:v>0.45700711951152517</c:v>
                </c:pt>
                <c:pt idx="1">
                  <c:v>0.54299288048847494</c:v>
                </c:pt>
              </c:numCache>
            </c:numRef>
          </c:val>
          <c:extLst>
            <c:ext xmlns:c16="http://schemas.microsoft.com/office/drawing/2014/chart" uri="{C3380CC4-5D6E-409C-BE32-E72D297353CC}">
              <c16:uniqueId val="{00000016-771C-489F-8308-A28EF7E77F04}"/>
            </c:ext>
          </c:extLst>
        </c:ser>
        <c:dLbls>
          <c:dLblPos val="outEnd"/>
          <c:showLegendKey val="0"/>
          <c:showVal val="1"/>
          <c:showCatName val="0"/>
          <c:showSerName val="0"/>
          <c:showPercent val="0"/>
          <c:showBubbleSize val="0"/>
          <c:showLeaderLines val="1"/>
        </c:dLbls>
      </c:pie3D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4.7399980442842712E-3"/>
          <c:y val="1.4994800633969975E-2"/>
          <c:w val="0.99526000195571573"/>
          <c:h val="0.93607825660394295"/>
        </c:manualLayout>
      </c:layout>
      <c:pie3DChart>
        <c:varyColors val="1"/>
        <c:ser>
          <c:idx val="1"/>
          <c:order val="0"/>
          <c:tx>
            <c:strRef>
              <c:f>'Helper Sheet'!$N$17</c:f>
              <c:strCache>
                <c:ptCount val="1"/>
                <c:pt idx="0">
                  <c:v>Debit</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3-C780-4FDA-9827-97922FC08665}"/>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5-C780-4FDA-9827-97922FC08665}"/>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13-C780-4FDA-9827-97922FC08665}"/>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'Helper Sheet'!$O$13:$P$13</c:f>
              <c:strCache>
                <c:ptCount val="2"/>
                <c:pt idx="0">
                  <c:v>Expense</c:v>
                </c:pt>
                <c:pt idx="1">
                  <c:v>Income</c:v>
                </c:pt>
              </c:strCache>
            </c:strRef>
          </c:cat>
          <c:val>
            <c:numRef>
              <c:f>'Helper Sheet'!$O$17:$P$17</c:f>
              <c:numCache>
                <c:formatCode>0.00%</c:formatCode>
                <c:ptCount val="2"/>
                <c:pt idx="0">
                  <c:v>0.55734285276486017</c:v>
                </c:pt>
                <c:pt idx="1">
                  <c:v>0.44265714723513983</c:v>
                </c:pt>
              </c:numCache>
            </c:numRef>
          </c:val>
          <c:extLst>
            <c:ext xmlns:c16="http://schemas.microsoft.com/office/drawing/2014/chart" uri="{C3380CC4-5D6E-409C-BE32-E72D297353CC}">
              <c16:uniqueId val="{00000016-C780-4FDA-9827-97922FC08665}"/>
            </c:ext>
          </c:extLst>
        </c:ser>
        <c:dLbls>
          <c:dLblPos val="outEnd"/>
          <c:showLegendKey val="0"/>
          <c:showVal val="1"/>
          <c:showCatName val="0"/>
          <c:showSerName val="0"/>
          <c:showPercent val="0"/>
          <c:showBubbleSize val="0"/>
          <c:showLeaderLines val="1"/>
        </c:dLbls>
      </c:pie3D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[02. Budget Tracker.xlsx]Helper Sheet!PivotTable5</c:name>
    <c:fmtId val="26"/>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IN"/>
              <a:t>Vendor v/s</a:t>
            </a:r>
            <a:r>
              <a:rPr lang="en-IN" baseline="0"/>
              <a:t> Transaction Type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'Helper Sheet'!$B$30:$B$31</c:f>
              <c:strCache>
                <c:ptCount val="1"/>
                <c:pt idx="0">
                  <c:v>Expense</c:v>
                </c:pt>
              </c:strCache>
            </c:strRef>
          </c:tx>
          <c:spPr>
            <a:solidFill>
              <a:schemeClr val="accent1"/>
            </a:solidFill>
            <a:ln>
              <a:noFill/>
            </a:ln>
            <a:effectLst/>
          </c:spPr>
          <c:invertIfNegative val="0"/>
          <c:cat>
            <c:strRef>
              <c:f>'Helper Sheet'!$A$32:$A$37</c:f>
              <c:strCache>
                <c:ptCount val="5"/>
                <c:pt idx="0">
                  <c:v>Vendor A</c:v>
                </c:pt>
                <c:pt idx="1">
                  <c:v>Vendor B</c:v>
                </c:pt>
                <c:pt idx="2">
                  <c:v>Vendor C</c:v>
                </c:pt>
                <c:pt idx="3">
                  <c:v>Vendor D</c:v>
                </c:pt>
                <c:pt idx="4">
                  <c:v>Vendor E</c:v>
                </c:pt>
              </c:strCache>
            </c:strRef>
          </c:cat>
          <c:val>
            <c:numRef>
              <c:f>'Helper Sheet'!$B$32:$B$37</c:f>
              <c:numCache>
                <c:formatCode>General</c:formatCode>
                <c:ptCount val="5"/>
                <c:pt idx="0">
                  <c:v>276649.55000000005</c:v>
                </c:pt>
                <c:pt idx="1">
                  <c:v>271907.47000000015</c:v>
                </c:pt>
                <c:pt idx="2">
                  <c:v>291381.22999999992</c:v>
                </c:pt>
                <c:pt idx="3">
                  <c:v>290140.26000000007</c:v>
                </c:pt>
                <c:pt idx="4">
                  <c:v>366390.7900000001</c:v>
                </c:pt>
              </c:numCache>
            </c:numRef>
          </c:val>
          <c:extLst>
            <c:ext xmlns:c16="http://schemas.microsoft.com/office/drawing/2014/chart" uri="{C3380CC4-5D6E-409C-BE32-E72D297353CC}">
              <c16:uniqueId val="{00000000-2A0E-4C98-B3A6-038E0B05C473}"/>
            </c:ext>
          </c:extLst>
        </c:ser>
        <c:ser>
          <c:idx val="1"/>
          <c:order val="1"/>
          <c:tx>
            <c:strRef>
              <c:f>'Helper Sheet'!$C$30:$C$31</c:f>
              <c:strCache>
                <c:ptCount val="1"/>
                <c:pt idx="0">
                  <c:v>Income</c:v>
                </c:pt>
              </c:strCache>
            </c:strRef>
          </c:tx>
          <c:spPr>
            <a:solidFill>
              <a:schemeClr val="accent2"/>
            </a:solidFill>
            <a:ln>
              <a:noFill/>
            </a:ln>
            <a:effectLst/>
          </c:spPr>
          <c:invertIfNegative val="0"/>
          <c:cat>
            <c:strRef>
              <c:f>'Helper Sheet'!$A$32:$A$37</c:f>
              <c:strCache>
                <c:ptCount val="5"/>
                <c:pt idx="0">
                  <c:v>Vendor A</c:v>
                </c:pt>
                <c:pt idx="1">
                  <c:v>Vendor B</c:v>
                </c:pt>
                <c:pt idx="2">
                  <c:v>Vendor C</c:v>
                </c:pt>
                <c:pt idx="3">
                  <c:v>Vendor D</c:v>
                </c:pt>
                <c:pt idx="4">
                  <c:v>Vendor E</c:v>
                </c:pt>
              </c:strCache>
            </c:strRef>
          </c:cat>
          <c:val>
            <c:numRef>
              <c:f>'Helper Sheet'!$C$32:$C$37</c:f>
              <c:numCache>
                <c:formatCode>General</c:formatCode>
                <c:ptCount val="5"/>
                <c:pt idx="0">
                  <c:v>251718.96999999997</c:v>
                </c:pt>
                <c:pt idx="1">
                  <c:v>347960.8000000001</c:v>
                </c:pt>
                <c:pt idx="2">
                  <c:v>299433.44999999995</c:v>
                </c:pt>
                <c:pt idx="3">
                  <c:v>286221.21000000002</c:v>
                </c:pt>
                <c:pt idx="4">
                  <c:v>358216.19000000006</c:v>
                </c:pt>
              </c:numCache>
            </c:numRef>
          </c:val>
          <c:extLst>
            <c:ext xmlns:c16="http://schemas.microsoft.com/office/drawing/2014/chart" uri="{C3380CC4-5D6E-409C-BE32-E72D297353CC}">
              <c16:uniqueId val="{00000001-2A0E-4C98-B3A6-038E0B05C473}"/>
            </c:ext>
          </c:extLst>
        </c:ser>
        <c:dLbls>
          <c:showLegendKey val="0"/>
          <c:showVal val="0"/>
          <c:showCatName val="0"/>
          <c:showSerName val="0"/>
          <c:showPercent val="0"/>
          <c:showBubbleSize val="0"/>
        </c:dLbls>
        <c:gapWidth val="219"/>
        <c:overlap val="-27"/>
        <c:axId val="187352448"/>
        <c:axId val="187349568"/>
      </c:barChart>
      <c:catAx>
        <c:axId val="187352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87349568"/>
        <c:crosses val="autoZero"/>
        <c:auto val="1"/>
        <c:lblAlgn val="ctr"/>
        <c:lblOffset val="100"/>
        <c:noMultiLvlLbl val="0"/>
      </c:catAx>
      <c:valAx>
        <c:axId val="187349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87352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9050" cap="flat" cmpd="sng" algn="ctr">
      <a:solidFill>
        <a:schemeClr val="dk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
        <cx:txData>
          <cx:v>Profit Status - State Wise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Profit Status - State Wise</a:t>
          </a:r>
        </a:p>
      </cx:txPr>
    </cx:title>
    <cx:plotArea>
      <cx:plotAreaRegion>
        <cx:series layoutId="regionMap" uniqueId="{141E6BBA-8738-4E38-8106-A70389CF2F2F}">
          <cx:tx>
            <cx:txData>
              <cx:f>_xlchart.v5.2</cx:f>
              <cx:v>Profit</cx:v>
            </cx:txData>
          </cx:tx>
          <cx:dataId val="0"/>
          <cx:layoutPr>
            <cx:geography cultureLanguage="en-US" cultureRegion="IN" attribution="Powered by Bing">
              <cx:geoCache provider="{E9337A44-BEBE-4D9F-B70C-5C5E7DAFC167}">
                <cx:binary>7Htpb9y40u5fCfL5ykOKm3hw5gBXUnd7j2NnmcwXwYkdUQtFiaRESb/+VseZjN3JeObgHbzAADdI
0uiW1Cyytqeeqv73p/lfn9r7W/ti1m3n/vVp/vml8r7/108/uU/qXt+6I119ssaZz/7ok9E/mc+f
q0/3P93Z21B15U8xwvSnT+rW+vv55X/+Dd9W3ptz8+nWV6Z7Pd7b5freja13z1z74aUXt3e66vLK
eVt98vjnl9ltW302tqtuX76473zllzdLf//zyyf3vXzx0+G3fbfyixaE8+MdPEvEUcwo5xJL9OUP
fvmiNV359XKEsTziWMQCUyy//Plt7ctbDc//NZm+SHR7d2fvnYNtfXl9+uyTPcCl//vyxSczdn5/
eiUc5M8v33aVv797ceNv/b17+aJyJnu4ITP7jby9+bLzn56e/3/+ffABnMXBJ49UdHhwf3bpew2Z
1tjbO/PbGf0N+kmOpEwYQzT+sX4QO2JUJIST3xb9qpi/IMofqOXbk4dKefWPVMqb+/kWDOZv8xh8
RDlJaILxDzUi5REhJJZCxA8Ok/y29oNi/lScH2vl62MHKnnzyz9SJVtwk+rubwxjcXLEJGM4JvJp
/EriI5oIQuOEPGjrwE3+giQ/1se3Bw80sj3/R2rkpG2rzlR/o59QdIRjiinErm9+8DizJPII04QT
lrCH66C5Bx998JO/ItGPVfP7kwe6Ofln6ubi1rnbT2p0997/nQqKjyCxE0HFV9c4SP0CH3HEECGJ
eKqZvyzPj9Vz8PiBji7+mZn/8j68+GBs89tJ/c8zP42PJJExhVzyLXI99h/BjjhcYRzTB//hv639
4D9/RaIfK+j3Jw90c/nhHxnb3t86BUjdm+63E/obtCOOKMaEiUQ8nD74yGPt4BgdMcZpgugDTADn
ehzd/ppMP9bP42cPNPT+n+E9z0P7x0jtyZ3/bW0jjyB8MUGJ+KEHAVJDeI+c5VcPok91dFBx/LFY
P1bTweNPdvK/VM78canzrSbMb/3t5ksx+ajaef7ql+1CkXvw6HMI++HsTu5+fskg2z/S4/47njjG
9wXl70/d3zr/80uoSekRBgTOEI9jtscPL1+E+4dLMT2ikLQQpyiBopaC23XGevXzS4inCIuE7z1S
yhgngMudGfeXSHzEIM1BGYWShIhE4m+F/JVpl9J03w7k6/sX3aivTNV59/NLDGv0D7d9ERUxyXGM
ecIhsQLypAyuf7q9hhC0v/v/+JWYfhjH+bILRG6mUKg+NaQWTdaIML3mEVtO63nqmg1Cjf/gDZ3e
NtTNQ+pkN7x/dHo/kgYC0aE0FMlYCEERTWK+l/aRNLRb+kaqcbqMhw5fls3aFekoDFfZPHkj0ynQ
8YOY+qhKrU78kA21bcq0WJ2gWSJFdye9R6/gO9SYx22L364sSvBu4ay4x0uE5+3zEsfgdt9JzAVP
ZCyZQEmMDiSuhALdLv6SzKwscz6v7duJyoRsvVgMS6dlxnVeiSJJV8GXKl0aRHZ6sgvO7WT8nZqd
w1kV9Sx3wNJMqdcKTamwrCk3panVVTPKU+2kcjmEDvnOqeGsaQObN5WL+EVl1aR3z+/qezVAHEIC
FMHBNsiXTT9Sg1iiMkR96y47X8h3pkxwnNImBtPou3G+CrOVN32BWyj4vhE8P1D/3tYe26LAQmAo
gGQMtgj/7cV6tCxDc0l7V3aXXbLiS9yo8bJzNquSQr17fiVwn+9WkihGAkA9liI5sLO+o8s6WGUu
kx7R2yEY2+4Knyxx2vRqg4axXTOClsRkNWFB/5nR7I3i6UbBUGIGeAnYLIgOB8sLQSpVdrq6FEPD
bnU9stsGqtB2x1btNtwaky4IVL8L7RDidGiMuPetdCdBLvR85sSijITaNFktOv2W2D4muUqW5b6P
pj5H0apFxqSh9pgRvo7p86eHv1dUIvZhg3DAfOCrENMeKwrxkXWMFdEFHgt9W1nvyhRHje9oSpal
K0+DqpqPZSL783kd1JYbOldZjCfx2Yt1NdmiSpFRU0/3lSXibmK9EqfPC0nZd0omlIARccA8ADuZ
gGr6sZTcJhWyypOLmg59IZPcS7XuZj8TufXTOGZ2HtDrSS9sTJVSIrO427nY9ruW9nHWtIO+7lum
51S0oXwfam1OFud92rOhf8tdk+TF0BXZaOq6SitP6pAWtesuQx+5V0O0kk1ZYlmn0Vp0OosnpY8Z
9+11XJdX5dKROW1HMVz6YnjjYx2RnE8xHGS1xBAb6LiuKQpJfd4qlnwo0EhPFU/w+VrOk8wCUlRn
YHTVSZTYRadhSdYcBxblaz1/6t3gb0YUCZUG7cW2cMN4Qos4fjMoHJpdISJcpatqio+SIDulVTdE
v45a6LzvXXzSmK4/wYNs76qp5+D3RDc3lSxmkU4DLU9tYcdsgXPYYRrLV0PQ84YGO2wxnvG0aZnA
ZTaFMhmyKVbFRjti87GXr1QRlSjH2PhjSDVxyDpU8zTxov1l1kidxVb2N4x4thtlHcVbx/V6m3Bj
Nw7N9bqdmqTcRvOMbmPXhs+u7HuWrbFHY9qV8VRuZ18bcI4QNks5jcnWmkLlrSf6uINbU8mpNXDQ
ehJp7eo6ykQRRCoMm9eU+rbIiI86vbO82ZR0XNDrQDAF4tuiNq3BkvyW+CDdbiZiPufNurbF6zEM
Xut0qdqls3eqUHG8fnAhmoVWqbQQys2neNG1JzYd/Tj26NI3XjfzqayGdTfJ0Rcn2lZVn9Zxa26Q
iMhJvRAyZiPooEiXAckZ1KWTJO+KAvKhb5swbHgTSpTZ1uPilRoQF+a4WURQ+TK30p9z5wlYVCgM
diEbIRdueaTq4tUErsPLbEj6BAyONE5vu7ayMm0HSF7FZp4qnkUFEPEsXQrU0cy4QutMyTEU29CK
Vm9cAahgy7pSr1myMoiYXdzQMdPKRm06uaV0V66KtN6Ysko+R+MkKpQjE/tdRZMxuWRRURanHRFe
sDrrZjesy7FDEN3Upi+V0JvCTeuwldZ11XZpuV6OkXO6z1i8tFUmZra0O1sNVZSBWuP3Ua9XnBPC
G53DPxS9amsUOTjyrntfay31CbHSt5tGeX69jp6QbR2ZGJ+poJzoUqFi5XeFnfruBpIxOa3LNW62
Yw8SbIxvy3WT4HmVWVIvfbjQyQKmHYGr2LzAeDy1hLE2LwtSjrnoJlBnJRzgk26tyXrfNkTyPAEB
dE4WrYYTjCp6XFai4VncNAPJK1MV+ToWDUujYHt5VRehphmphnpNdV+v0RkqWrrFfVEyEFeKfoMX
tZoTVeFQbhpJVUj396VYVrID8ynJkM2hitbUz1X0q+0Ws0RpBX4UX+K1q9YqTSYakTdLG+Lxkvdy
MXknB3/Bxg5SUulEAw9IDUTytqgU7j6suO3U6bDodt66wNbqDPvSv6F1zG7ZXOgiTTAY73bsZkE2
jq8VCD/iWuctGRqXJaHYVLgaPrQhALKoy3q6cYyHj71V5HgSoSw2ScNQnHZJAd/DWlPP285O+HKd
e0JfO8/wG+wjuCPwyCWZx4uYN1Os6+rYznEcTjpRuvhVFQn5rkPD3jjrenA70TrlruaF+iRDQwDd
qNCBYMZB0D2DDCbfkQSBdWuIkjZPsJzNiXeyiK9qOzbNdZx0kp7MtA7jhZ/9HnyqZb5iTcTnjQka
ljZmXad0jrVfd6gR+83vRQ8Qn0CuXuNLyjrYxTgwOCrVmGbNZDOB6/Rt2VSvOyvA5e0IqKCEaxBT
Y9+pVwOmi+1S0isE6g52Hi90pHqXVmgc5u2MBCKbZRrifdAAZ8pgRxBAZon3ONl3+l0BjPRpMlVV
kiaKNWAXS8lvQ0dAjNnWyzXxM3JnJcDc+sz0XVPfJJAtdq5D+HKQ5fCBopgPqaKqik9NUsrxrFCm
nPLFiiEAwF3Iro/hWDMkhuVT0zbsah4dMscDWqbmfeC6dMe6iPTnZZX7GFINrcqhDkjIpooX5bY9
1/J9hAq91aEvh1RQCHOLDeq6Mt6dSd3ULGexjUsIe9BsSicVy3e2jqZy08YduMkaFUSe0M7g4V5D
QF5OEwwmtQn7iL2pWQQnOk/rtIEkE4YzbMeYZ4Vs/QSZlkwIoPdQ/2rlJN9EC8D001V6i++86xaX
aozFdFKFGL5q1litGQ0lL096UEvIokby7WqmyV/Mi2hv6skNaSLcMdXzxI7XwEE5DcJu3fVtY8xF
x2d6HnlEzUYNnZ7OyiX0KkuY0+oNIBF3h2QHYQRCp5vSRrngUhmmZIAssAw3bTng6hdsVpJM6QoI
bHnbexJJ+DJX2I0SUVOeRkUfPqoSRVPWCsebk0oi/Hp2UbHu7Di4alOtIxhpFfuaXM1Nu7JLzfu2
TYd+QvyCYkXnbAF04zZB9aC1kHRVmdpVaIgdzrUbPJPZ5lMbJ3a3JgNYf0PnUuRLsSCXFb3jw/vA
FvymVhZsDTKdfAe2rt1VJzsMATbuZb1NtOIhnccP5WJZFKe8xe01i7sh5IGVnl7Qok2m66Fw0kJy
B4ve9BUBbULhsMznFfGNORe2V+QqnlHLT4rZSNjXPEflRWOjPuTaFRAzAI2N/qJtC5DfyqbcOpU0
Kg8zQifLQMHvF85FldJCiYsvqPQrd/G1xnkowD+ZfrFVqb4207+9/c8bo+Hvl9bu7x/ue/G/v7v4
rYn/7F27e7OnT93hTXtpvn0XCPNVuj198eTNd1TKH5AlDzMBf3DxrzEpQCzsi/lv1eB3VMorew/U
xW+c1p6b+PrINx6FQysTkDx0KgXQYDGg/Uc8CoMuZ5IwKKwR3PU7j8KPYh5LeE7swx+OoZL5yqNQ
DM1qCdULSTgVlCP53/AoJAYG+0lNxyhhXLAY0hK0iaC2fFptNG5cmzDK6qpuJKllRjACksSWDX8l
i57S15QP1u1Mizq7LR6gVdjDrKaYTJgvB8Jxn4pmaFKAHo0n1yppo3Z+z5IpalDGG6vTHiDXcbl2
KFz5dkB3GvUBhVQAQEqgfFEJSuMRm1KlRsVNMu2MpOUGoEZ9qusOfyZlp0wq3ZB8jOKmymaelKei
oUNqTLlmM8DwawbpeVeuZs2JbIFLaYCUyDrCxzEdYqubdG17y9KV0OitQNHHZOYq1yyq045IccnV
VJ1U61qfzw2tTsTExl9DPcYbinrJU9txdW3F3t+cmZeraVwLmUMhoO2G9LDjNBlXn2zc0Pa5REqd
DUWzLaeqzHwZ+McqTP6tm7iqL1k8R7mrevGqsogGgN+zqrKWLyzzAgq6tJCznFKHfLXcCOZ9l4Mm
ll+KxXRphOQ0pstclDfAhRQydWYpmmwB8U8qXqizNczzL7SqMNtxOqOTsiPTRvLGdRkCKIO3wnNV
pqIi/fvFzjYry6EGbCMmfRpBxjRpxJIe4HCxJq+SJogxJS0Fk6jXKq5TMSu35jVzzua8FcsHPy4D
v4KdxAjA4KTnXLZqziG5A4RClqc6qtVnYVu6UWXVHLuKjttQEp6zoRrz0Sjxelgh7Kadaso8Xrx5
3XBtTxdDixTpAb+OmAybbtL8tKDA8aRQmPC70Eucz+A0lyLGa5+qxWjVpOUiE7wduqg/pyWqlwvU
jUj0pwDxQ9JnknUuSTZwELTP9KS6/oo2gzIngCgxTRGplrJLVVJxqHi0o+ehaDqoOFUHXGeT9hio
kVyvcHqvR1eCrlYgB25031UhF9Es+3etncSQMuNQvijJARAhZXRG5lm4nMelM6e1Kaw851Ar3OlB
LH1Wt6IRaZssOjqfWFVC7klmc+mipDqfOq/OeNGF2xjyTJ82Loybpe/0cjKXi2KZM3Fn06jlSB0v
dRubY4loi1PAlh5nYS0jf4ysFlsYSKquqnnBa6aGSdWpsYUGzy4SUQA8Wyqf29qMIeuLfprO17Ua
hzyOKMmMAm3mPRSfOENdZNe0jjpZXvEOVS6zGurvi3nV4bJ1DO1sI8ZclaRcwOIopO9a9EneRqK6
jIxpp+1UFK1KGUbc5rpNwi8xDCLtvJyH8pQid71CLby+lmP0KVplBz4VcTMDuKgXdukNcevWD0r7
bTku5pe5MIimyTKqN+uaxGZHi952O/iwLlMZdd4fQyRabuiwh8QxEBlDVrVtzHctUgBsRV2QE2J6
+zlE9C0beXJOKubWm6mJp/44NAqbE1ssc570ET4jzqGLtajj17QL4I8FlbXe1CVEMzaiLm2Wod6t
M0lO6yhZmjyBano+n3EwZ4K4bs1hpWaXJIXbtLgsoqwCXZlt2a91Hq+UvI76BU1bMqo257KOzwzv
5IYkNaCjqOq1yqma8Zt+pVWOSBuDnhta1h/tIOrbGvkIWLV2+gCkw2Q31lAKvkbnKY9qoHU05pE/
sWVJs5aMNVB2ypX2DG6gIxBhPdS/LOb9UqY8WbU6pS5isc4WKliP0npp6ZTPI1TxseOoTBm3JUm7
qZ+Oo8ESsym8DqVPDdMjvYDycgTA3hXtG7yU5N0U1vcUTNinlZuh/pAdio95EsRrziqcl75Ych9D
dSlkJ9CmW328aSNWlJmZw3zdFY5etjoeJ8BhQuOLAHTjxepXXu+SwZBfBj//Us7AMaWeV1BP4wpg
VzZNyEMlPdX7smNfw6wLdte6NrXNDOSv8jWep8JCNUfbBep4/bWsp1+K/MFB1LikSYMfqNT/j6ce
ur6fHo8VPgVH0Ij4YzR10M77vaMV033f8KE1xfkRQCnCoS8MRC6mCCDNA6QCkHUE80kSJRIYC8r3
7aevnSkYtCBQVn1BYI/hFIbZPxIz6FZhmL+UMIT5X8GpPTf7O0O+XxGa0tCaItCCkCTZo73H3G2L
a9tBBc7uE1z4UW7inoJXZaifqvUdY2Pf3NLIMrfthsUtFAx+ZmrOIlOgj2VnaRdlJp4bcSoVW8a8
gQA2HAepW3cBjG4fLalpZtZ/ZI2vZ5NHnLc1yUrguvG9mM0yXkPyFe0tYM6++EQ0GfhlyauhJ1AC
Qt+lzWjPrH6lMPKhy8uW2QYaZ4FpfY7FMoDIpdZ4OYs16erPkZsMPPNIpV9Lice9u6ddGoC50CkD
XptTuR+JjdG+NfWoXSKwrkbFVXJfQACth2OvaUuPIbY4K45XV/oqZGvVw5xui4oqLv6ki4HjAx3B
1CAR0BwiCfBWGIR5uj5wWgmEL17d1bghACYhpTACfKeMo6He2jmUFjKh8iVVaUSjte+uAiWLizNM
Vx7IKQCozjUAPQdi8aVkyQDXnj+jp6icAuYnBHo8EsAzBbZSHMgIgDCKlSXRHY/shOK8XEUphm2b
UE9Q2lnP+a/ANBX+5Pl1D3SzX5dCcQEtXxRDs+9w3R4yqjARSe5KYMkcTycE7bRfFDDwHfCxdTVW
r7oCJrs9dB5MHPM/6dDsGzCP3AeWh84WTKzFEtoiMfjQU9WUbKoiNCtyF4lWDCRjAXF2C44Eacus
lWgvqwgbfEGaYRlvGofQqlIYTGnhUJ4/iKetIlAAJDoKM8EJZ/sGODlQAKQQAI9NV3wq5NoxuzND
r4tlEwFikstuSewMWnl+ye83n0DrnHKowiT0EelBJaaEKtp6QfaO8gBevl0wX4FkYDaMjm6gm0j5
r3aEU4ceNheC/2qAnLLQ/K4MlFN/Ygj4IJLBAQBMBC8BRyUQTpMDaUq51kz2PvqoKki30fHs1d4h
9GwUTI2PQO+uNKs08I99OkNTFKRiFVIjgGFeL1kXYdvdSK207fKBGRtf66nq3Mfnz+xpr4wKGA9C
FHruDAuI4YQfxBJg9ROLhnX+OFtvwQjQ2CA4LDQHwiIgB8kU3fQxUNTgND6Y/UvVl+N/e1gYcyjF
CeIygQIAQttTu02G2PnFcfOxa1kEMbyG6LUGaKIjv7AzUjCI+64cbQNNU9ZBRLW9tpgdJxEQgE0K
aJZ8ifxAiQeQcG2nMzo3PdQNzx8XPrQx+KkB4SLmIolBw5wf5KeZhK6X3Uo+uiLmEQBX7/p2vBpW
X/VdFoZlAOEioSe4ZpZBmyVPmnWJbkLfFydAYLV1mel1RcsZVOfQZk87iXjhs5GhqL0GErRcoWVI
5AwhMY7qBXenCChT+NamKsIw/ImbHsyBQKQCjhV4Eo5gTozDePJBxADL7IYJIOivghlWs6xHCQNT
LIpRSpvhFTpSUFAvD9GzHSlcG7+Ekx4XCVyagyd82I6B/LlD08MoHgPfI8GRMMxM7wPJgVk0MzSo
gGjuf4UGQWWHDYHeK72IsSILFBJQOA+pLKZ2fafVvCwiHZUNg8og4Ad+XQ5rER1bTev1nY1Gxy+h
Kt0DhJlOupW7ZmR79RhHJJjQMgk2Xfe2btZ3awv9tSZFbbtPWhWcPijIdFLBhwS4v/VdoucZdEeg
pIIXt6LSJ3nPHHFbLsa97pq5rABgDF+Wl0kZLSFNzFzDVxgADyB5FXV7bOB7ppvb2fFu6Ldysni6
ocSs/tzaprBp22oLJURUFno+hkIjlB86qAnouwlNGIxMJCXgjGnoDECU5439MITD6QN7BpMZhArO
CD4wDVJARx/Lvv11xdrZEjobQAS4NJjatCdkHAIEiudXPIxGsYBYBFNPe1QKuftwRei1OhU0CR/I
Ou6NMYx0H/5iB+X9sOXTwPivBbTUwAihZwXTBxcCAgvY6fNi7NnBJ2kUhgd4LCBxMRjXoICSn4aj
lUzjEEmu32naaU9Sb0YW3ZtBDRCNFFBBeGMLYaqrySUlRJxeMQNDO4mPJwO8vwgtjPPE5XDWFgm/
maGiTJbUBcyna59EqMoGts7mDIwIqbRGtACqnxYc751dIbBDMylAFydF3fi950+UkVcx5Pt+SUlj
yTztnt/xYVxLYLIMAdyAXe9nDaEmeLrjBpivLgxOvJ3GDgGIZdbGAGKndW+3FEAWPYaO0AxmOwPN
CS+l/4JsI97vTRqK4RAXN8XM9yYdD9Wq7XEF0yn7EDmsDgGl1E69q3YrWxrwuiLoPabGS6LBOwUe
wI2e31K8H6Z5hIVg9C5JIG1CVAMNwu9gDkL1QDq9mrqL3yZeEfAt35d7AXxEoOv+1Y9hdnkB2Qo1
710cYuU+pNh+gEQTKQwwHkOvGT4y0L5sbltZC3pchXZ/DsMSDL8shhnuqhTZb3EpNXfbJhKWbPvE
TsRlC+QL2O6fbO0AZcLWJIahPQyughj8fOFga35usGhHs7wl5bSPVN4OYFpru1bmk0dJE3cp0IDD
+k7E3T4/6shgUMjMdVsum1Vz6NtuJYnG8BZQqoXjCKImYH1kWiGadFUkwcRoaPt9dBshbB5XcR8g
rHlAJLBg5QsE76DGwnAUuqRwFB7I18hnrB1rcAkl4xrePZzPPhQ2t88fwoGPJgAXAF2JmCVQdqLv
oC4OK+ULH6I3kxYGosMDvI1VMk9NBpUlDFr9WVg4SEf7JYHsByIW0tJ+ePMgHSHgHSnvZ/HGjRgs
xC/wU4hqB7kfzofWPTVsU4TIzA5aWNDot8ftVHQAWSDowSlB57b1V4K7pKi3hafQ0oIqJJ6uLcxs
QwbQETi+nztIVF/VVg6hg6Oc26QDXwEv2qujbOa9IqK6wvAil1pO18hoA5Iw4OzXdw33+zr1+dOm
khy6E0w7MgJBAiZbAQUdVjYABx1M8MzLG6UWDn1qPzakz4qAivqSA/Nml82gLO+TVMaxrBWwzEM1
nKJ2hAnJFIi3ITqzpY7oRaGVIBkM383lJ1S16DgUI+V5IzrT3tG6Xe21NsBg3wYYOAiv6AQdlTVP
6k6yPhsAPzogwAOQkpd2UNDrS7lGGp/DOBOWeddZibN69qMtUjNDU7IG8nmy0Mos52YCZ5hWG5Y2
nSNW03oLQ7gjveGtX2iZoRmPYdz1MihcAH4rSn/iFTQ72kysbVhXKGvBFPuTuVkKaIu4vubbSYqS
5ExH8/omcBNX70balkVOqI9xtkB9apaUlzBMkMsqhh55ydryGH704vPBoLCeFcDkoR0OWMXbEqYa
FNr0jdH07cKmsoneSoPm+c1+fs1fRM530TVkDDHeMcu5fbuKqexM2huDlXstYQ4VprwqYDegIU0T
DV2fxpBYZcKu+/YP1nXS3am4N9Ocg6kswz1MIYWAYO4tOFwf+6IbWJJDHcBavit01PBL6M5FTbOb
eA/DV+peJR3xcMozjDhaegGjxBOY9Iqt69VrwpHnQD92tO/FyShhdKQ979jcDOWmnkofpvMApGRV
bQuqw8iuiy4mwwmvqSqTLdgKJ9AnmFYEab11SRVkWkbQQ/O5KuxaLyehdJGqdqHSkG2yRgYKAXbq
q5H9YqKRM5iWDCxERRYIwBZ8OfaAuoDUXAh0rF61MIQML/7hw//H3JltxY1s3fqJtIf65lZSZgIJ
GIOhjG80jO1SE2pCIYW6p/8/Gde/y9Q+9tjn3Jy6cI6CzJQUzYq15ppzYpRlze/MiKpeJVs3uP3L
BvXKnq4qX8ncvrAWwwiCZK08oYPT0lZWA8jrTvu5aHoGbanr3PE4VD4v2UqzMam8IvLyd/TzZxnA
4zGquT4GwjFseSk03ZXpnQ+5tIziPop2TCJQo1eIpyDPMmM7u249MFLG2hOyb4jafeGdDSeDG3IN
daa06ruqmqswO8wVgSA/dKXlcO+ErP2W1smoTftg5sVa9qkpRaVgjo2m4bUf7dxuuV5T1VH0qKHo
9YmiDmZk7VCXnCCJ5Rf7l3D/pCxxD+JPke4WA0+fSBhAjn+sinkfMaceBS/dUIzGQ9sEe8h3pzEP
gySax44FsLXkGzQlVMP75OujFiNEV764gggecJYMGVerC4sikybRPj2WdAvb+8Oql32cW5oDYEmG
NhRTYbQiLNxvfU9B0x9hzZFpJTOUo4COBMQWbTCDru7101i1umwZLwOK1KnQm2stN2EV7LdcMtNy
e/BZWVzB4Vf9S2Ys+wLzlbHPvAdfvH+po2YfmmmCRF9yxIb9zD1M7cBlkx/Po5Tj9C8AbgU/8xbZ
+Q/Cc7PISVwYu3y9DAqLsfixeqCrw69Kg8rYHy4b1++DoVk1io7A9xw38jZv/z9n8MSNY5bKePgx
1Mbr2/8a5Nf3gRTY4iawZcMNWK1RTC+i9GWpTmXrrDx0b284CsS57eSl+UABnsOm914nqtumkaVG
5a1Vftla0Zp5MezraaV13eiOUYJZVfMWaBoWdwXMkdEeEOa6J71549n8sA5ys3+JXkewk+wg4trr
MxV2SY2WyK71Z+ti1eFenZuvU/u6PPxM0Hc7+G7JJw5eUO8Pv/hrwTrNLbVfBtKRzw/XrjeD4nEz
aH+OVzypsw/v60La9Arf7cBD7t9ilWrgc2huHFbXMBb7rb8OqLHNG//T1U7nBgfD9KA6XW62Fyzy
lO+IlnmYS92xp6Mq35GPYWZ+yymw+xfLz1uWz+CRsfLwaiLZfTeAZe9faE/7iztBfWZEoLbylmbz
9vtvtZ8X86Ou8zov6SHS1X8oesfKnQsxrIE1np3XtVJWQzQGpx9DHlWT4naW0hF8CSdAx8UrWQrO
+cnqN998JHOrwimVvTG2ZWIOecbFvarAnSEdawm2WQMYANkwTYW+DLp8385Q3HegR6zar8KjIFlc
1isnGuqluxjdzoTtWUdu3UxxNtD6vLQiS/P+YuwHXkgavfq26TX/rs0MiOaZswVU1IPl17eTGDNA
gVlVXN0q8m568ttsoQrIIH6xMuaIUF4dFwdKQR2Hqqh1eKgbjtjmsBhtBtfdiziqlmfTXyriTV53
nRAXP+DkaqwLVR1p7lHvflndAWXihawKhuPkfN8zfRfWDNiQzSLbnpwi7ObxsXfmYvYvxtdHX6J8
YIgcuWyCJxL5PHgHf6O7D4FAufvwWYvcVw141b7EX/HTcBAzI2Bpe3/esSxtXhQLnPf3JVAo7Mp6
A1eOXFu0UQxksfrNjSMtxTv81dprWFgRA+vqFWTZLK9WGXTJXmX2ZZ71EHXj7RV6yyjLQQ17zxXg
pZklKH2bhtqphQIMMOGdG+Hv+2l05xIQPhfhSKh0/GzlzBtWIg3MKsffB0+Xzg4V2DoUYPFV3eZ8
XK01T/k8k55lxtWcDUqVtzBYdpCy0xx3N4HIHH987wJjrVCDs8pYofTP0quHFOjC8t04AATyP7k5
DJw+5jCMmPzNcDeeyqfDzoA2XrYvN2Uri8X3OpLV2IFEO6VZOtPVvMGGDN6LTc/GgyKZBlXYZB/5
n4i3rC9jlhsjULnm/gyZbA2CP+XljlLVJfkqmXXUdLP8hByn6K0Xd6n9+tb3e7lmR9fuhtH4cy6t
askOnGhO7cVDDf5tJGFtBeoJRHIW4wcTFkeeJ5m3OsVyPwfkNv3XaCrhVT4PWQg0QV9eT02UGPY2
iKfN1bbbxZrTYaHYh9hOThkEXqQtzSpvqshOJn5oBGh6ZjpTS/rjSV7nsoesy/B4nrPuj/U93NT1
tMe/CHYmL2T/++Yth2Z/R/sdvadvvv+M1r/BO9Z83d+YOaATzYHKfe9tlHUm2co52WJ2u42rJQ8V
G3XflVGz/+bHkiWnJBIhn9h/9YqH7+HUgF+5rIgzYstWZniniyCfu3iGC85Er5B27MsZ9QMfyo1t
hwMH+kS8uKRl42W/maxvFwFCfQtuud+5KOk0fvpxIU9FHGk9S8V4eK3Y2rLaAhFXdLvd93Db9+cT
r0BjH1o7GG3U/Q5CDspXLuSRvOk76LO9r40HXXqS948zXbzpqrTzPY2Dtsg1gqneb0t/33BGJzhH
4szT+yaX9t5mTNt52ddkkMH1LmOvGNqmORRVzW5EfrA3CMCB96AncAjge93BMqpzYTt1EP4G+HpT
0IPlEB9YwTbBzbf+AStDSyc5FdJ+KLrO566DPF/YDXNHmO0Nd99B9QTwUsQTlHDu/TfV3c+13X55
f2+cmLs9Bdd/U9gqvXTGPARAVa+hsQID5i6oA9hJv77UGwCd3QQhz+RaQFb86+9l/d+al3MoemRd
VvvXGjHF0nUJOh3XfRdE9KyIyH6xT6ouK2YYLZPLlP0Ijr++l58hBM80WT+h5fHwtMNZ5/bP95JN
Dmwptt5DtOvFPpWetefjw4BU7bB1pM6/G+d/XhC7FYCDXTYIuBi9wRVFoUyrbszsvl9aDopccOJf
Bqtgqf3Y2b9+QGuH7f6Nge1PCHZrIrqxQ9uiHfXmgktduXk71v79j4gxF9sO2q++s3recXGHcDpW
MtsUUhZnrdJGt3s8dxShwRg2l/PoN3f080rnjiilwojDK4g8F4juDdC4RqYxQxfv7+vXTTWT17HH
Fy0y4noJS50pKFwEOHYaORwOpBZGsd9IJZ1eb8nUU9kfvcbpPDNeCC1rQqjveTv7I7Nuy9Whnkzm
136WfA2zv36It9PIxLmmY3p0TCwL4eKbUeXc7Uc4iNNtMYg9MsHcYgbl4LX6/WqE2sXi4385HHev
8/X3hv9/up5nMpH7f77vvxmzYCEbsUNT3/449pYcYmdsdkTWLlZDmf9X0JpnAvnDxuP5dj8a9x/h
wJkRtaBiqW5fjyWS5H02AlGzL9qh3w+MXz/gHl/+tkxZELSfdkoufBSU0W/xzHndllJtnrgIIMcJ
LwmaJnA++YoN87st+M9LMXUhba/Q3eXGb0Ndk9nNqmHuX7ymIhMSLWLNYvcNL79+qje9Nb4dhkZE
M363Lol8IuvP8aU1xyKrFhl9MVHI/LWtbF/sqaJymr2cnMMJiaDZuMpGjKZqqsC4JhUdktFBRfNY
zSZB8Df39UoR+duAg2EyBBHEne+EgfBtG9M06RcFZTGc1GabxXCwvWVnSWgcvnT357C1NNqRfuVg
vlEMk5UqNh7h4lvNmSwC0iikMiFBpK5tF0zEvGsyVNDdxUrO4nW32VIKa1mTzKYV9jz0fUN5pirb
bftDU2tke4nZmf7QpKHygACvncXqHP8ueu0zCp8iyXkHXd/qlxuRFwjlUpIvv7TAaiooJBcUQEGJ
rsioICumPxKnwOBjRSxe0x0qh5BDzP8eXl9LIPF9NOeisTlSKFn39GSebINEu7ND6pfW1gw3qZ+v
g1tnqPck03jNuSRNW+bNlKGFdEoMY2NtMTJldBqpL4O60vFfUEzPcV7EPxKs75kdHb+Z8d36cE8u
gn4C8aLmEb59kGHHJdEE7hmMSRcFxnO9NAN1Hn2GuqofHdLxyLn11zFy5WXlm8YOUgyTAv9dX+vD
aF4Hp08LoRvgYJChgO5HXBVj2GWJobt8Npu4h0rv2XdRH8lgPuS973r9B2+Npq37QB9k77SRm6L0
uUVxQ3PjQylBwfOUdQ7N4Vio3rKqpLFIhv9cKYmH8Mrzl9n+ZHnLOkLza+ZMvm+jqBL2oWoHA+Wk
JKAtY4L5AT3+Q9utzC2CC3tTa2waICZTQspoeSEkyTWbr0U0jMMW0yafS6r8KFT0a8vCHE6uWY/z
i282Yi3SDJJq28YNKmj1sQURMjTaM39vBf6IkT19+ty/DhvOk+rYFvUuwfmR/wHI7/nr2o77Yfi6
NOrvWWob1IJSUkUwdVDfKNNvLCJs3gXcBlI9dGfCQCDE4dKFD7KNjPrYlB6avCLP5wdvLb0qXUuI
9KU7ORel6WzoO5fpAoSluw+Ub6PL8orboBxrEyx7Uh8yFvWFm0N4jtl9xUulZP0xN8suXSIro0au
nfFEEQ7UZbfeGeH6p06wHdtZ+tf+XMo0cIuC2TUNdayCxT1UXanfbVU9mgeqhfEQrhBdWbF+86WQ
+sG2XHlWrpGfm2kYD94ANA5BJr+YOh2lRTSH7wNZ9PANZPm1HPosrQuZx6vbtqmXRf1VuNnNcc1a
utOt9Fy+OlzbxK3a4DjzlZchdeKLWjp9QtmVfe0jUZ/EYtVbvEaVdywqs3uQLj2DuAY6GmLD6fLH
ednCz7XRotR1dPNhDu3yYCLvhdAcFWXcGYZz7QIfHhGdt9+GKsjeA2qW8KhGJ/pq0YKizrKkdT/Z
VVEe5doaB2toxvthcgFCCAXpsC76yhnUKmKvmcMkC6KsCD+Wkx2tlzAj9JfBdivr0Gk5Un6VTbHG
E5qPb+HooY82MkNdNRE0idS1xur9MjmC+q3pzt4wWj2U86L7bFYD2ndcLs6Db+0rNPP23m4+zVcL
afaNGYjpElTeuCqFU9hpSPT7as2z08awr62Ccl4az7Ps52+9YSyJXVrb52GoOhumg4TWuG0DK7eo
ZR3D5FI6lduMntjXeZ/HpiXL29VCDbxS6qHDdmrnCvufWl6heVdHW2r77NUo20Ggn7x5/WLqLLt1
LbbPNOgxBfI0yzhfUEmn3to5BzcY21tZuOp5lQu5oknbPYcPLOBmiCQoc0/Ghnbcz3TMu9ixa5jj
ABixbTbj+8VqxfuhWEdMRcYxf+yLtf+oFtlgbbDoJcksJau44v7oBIdggWy8ZZfWLeF8F9lDUSft
NkHLbuQW03xqnnCH62MpJ+s9JgfhpbRVmGhlZldu2bqfh9Bfriv6EBPtEGSVgFFjnGkDSWSu82s/
NLoyri0RfVYGyVYakjdWsVcN/Z0/++JIoPf9JCq34GK0uuIO/hCck7lQjzZk7NOkF+tUycn/rJzs
caZ+f9z6ZgtPvXTXuOqb/NvKgJyKMdD6QHq6Powq8lAwuD2dZAGz2yym6dKPhDz15MdWnAdD9Bi1
Y/TiIHD9UKmse0GiuH3TLPB0Cjob8VvlICf17bRf0PaT9xqxN7fTtaEG8Wkzu/bk1FYGYwyY+7ZY
TZezbCEimVUZglN5wr8IaBglcmirk/C0eoRz5nD/k31lmS1SaN8ZnsEL+7uoLdSFtdbRQ9Oo7ZwP
VX9YAkIu5TmuFa1rjldKu/Ndi8zwgwpD94sjJoKD3a/Trbs2bB6wtneWM+rzooIZxeTidOBJYXvK
/MZNKdthfgLHRJebobLrLCvU+80Oi8cQSOe538LxAwd+fsFmC26QNo5wq/zyWEeZd03n3XKSsYnq
NNzwUWC9q/aIQKO7E7QG7vIFT5sExop5VHPVP8tRu+h0vW27VpGrzxCoELgYTfchd7aoIWbjXuAE
Iryw6EUmE6KAd+GUO3QMlPHVyJA1mter525llKzNQg6eBhqoPbwWnjMF48HEbK0e4zqS2TXGKfkd
6E99a7hr+1SP6jOfyQGgS+tpaMhgKh1Ut0tUQQv1pFVeRZ20P2kjQzFSF7N5AwVJP5b2NPWnwq4d
N4kKKzi7WafCY2Q2LW4wRShT+svuFk/04dGUY/iBsGhE7tQ4WXvbGfAQzqvRB4y1b86juu6jiQaU
tSgLEbLbN++cxTXeB21UysRf8EI5FJFU91VeTs2BVvRanJtSdGVqqNaDqZlllnEKpmHY7tewVbo4
7amHmUb9gkerYNS6ORdXAqxA1YkVkLkk6Bey6QYUB2GUo638wxxs3Zp0iDOvoRFmVjpbpIjnEYBg
fPJKqlJFHFFy9HwSp7yF7nQxjX5whdbLbKsPm7Nm9oRsqzcjfWUT7MzL0KVTcep364W0mAZPP0RG
LiqYQXkdqVghQKhFYrjR8lCijfVju3Dr991qGdtppgCudrGybV7PUbW0ia3oL9wENeE0hbiHzgTE
7aqyxzLBelhcjca6DNW7ejX8aHMY/tZcmhT8qBE7e0zaXvNuHN0qHBGRVn6Nhl0PHfshpO2aaGu1
m4Nr6bq4FgVd47hpgZ+TbVx6pN3NSkMq0JW4aEvX6w757M03ogS+TaulXC6c3LXCFNeoIgCqq5R1
KXIlaZNqL1hje6Yr74/2eIvQawmSpsrcAQG1cIAIwRKfLGmor1NEaoJjzGqfui6z8ChBQa3thBSu
MLoEzgAUOSSFhX+/Gm4XkJjpEGeLhEg68obONMql/EIQ6kP/gB5Yxh4y5CU6iAaDH6wb7KXzvBvL
mHz9SJO5yS6qPnQ/59P0aduK/DEv5Kc8kl6FrcXcPMxwTg5ZmKmTyeFhEiR8RVsu2M71ate3yin1
cSpUlMheok8LoI/KuGm85kG1tZ8q5a+xDkuX+DqNzZcxz7Zj0O3y5XzJbuh8hmZiLcPcpxuHjXsX
DYWDHFAplZYTGBTrgQUTw9Obv1qdFO9lj7btMARBfj10bfeg+2HMD3rJp+wSNDsPYqNZosumq5B1
tX19FH3mPbToug/RWHRnkXnGjS0W92xLmqldPtBUjyiLUtvOps+tDjTKJtuuYzPgEE5RIvbDQVo+
SjURzuOlVHOGSHM2l6QXeZW4/jDJOLIQzicdRE19iaA6Xw4r4PvDluFem9GP708VfT9MpRQaqm0V
6pZTnsO/9EWdlhX5BbeQ3XPqlEcdRH6iW1k8VWVufQIRxEBAWBFyr6g5BjKo7ozKVAlaweKjicUQ
RhoAvRRux8DOqudutscu9pyue3bMTF1p28mWOFNLFSIKw6kmk8gYRW6CvJfLlFCEO+8qypKrabbK
L6Jwgk8iy62PwnLm64mOcurJvrt0gLKfaArYCL6ibZGxU5n9jZ9lDnkrwXFfhO4XV+xF+to2+6m9
2MNLN4VGeaj9kgYtIHfnX7ZeW3bJoMplpAe2dYCYwVxZiVMTR2LfKCvvppaD/YJOdBSxXXMPMfLB
IkwE35sAy7EmilV6l42v7SClhJ9q5IEc31eN7MY/JFVbkQjpOOYnDt5ZIZILZxRco/DTUVbGRdl7
9uPOZzha2yR0XK6GfOd5S/Wip1ByPFB5HjudwdLqMs+5pqWoznKF7IJsmJTmehm0fBE2vh3JAPyJ
Sc9UL1/GcWWvsCmp07QEXf060U2bYjqF06GtJucK8DyHylUuG8l84E3fXKit2bEJivHsrtRvsUE6
MqZ11hvewegbuMjmNnlP41DXz4GclkQMzpDWptGbt3oOrAe6fmEEW4kcLvbHuahPM0nVFdGvnQ9L
X6CC7JeI1BN2idHdOsVsGYnOdobg2piePCiky3kMU4ZFlLhFU1SumND1+rR4GnysBEkaqn7K2CnB
2qC0yamdNts+toNuxTu7s+YhparIBCEt8rtNJsrSeb2ecAGpWvedrx081oTVl87nGjqr0SaTES5V
dqSRJxbzRhSd30UJ1fbiylhjpjPoJODA9da0oK8W1hjFcMqvaTutWSPOa4hhhpkMmgJM3tUTqJUT
L9DPI31UWvblxzwXbpenM1uF9g4qIQcF6bT0nY+oklytvdSFxuxi6Idl8g4FvKymPXg9PcAHjAjo
CZ0kBC6EyWp1DbO6q7QUzINrQOPSFQxrehNYiSge/1tjRMj5lByqdk0jWSzeR095dvHwCiIbcm+E
4BK2Q7a2lS3yjP59pxTAY9j7M+zDLfiau5m5+Cf43hv7rbeGqHzWci6MArMVADiDyjarZp8jgnA8
PukCQCG8Hkkol1uziszVTXQ+6F6cNrpuzBZHHirAFyfUSItTrx712p4dzePhvdDB/hgSyDh4jDxg
uCFL/+BDoMVbx9S6Xzv4UThn8Z2Om/dHKcOKeGyMXSpgR93YkMxI3WVExFyjkiQqdE/lGDTrKkGH
JxDeMoHqpevZPeTt4pb1Qc4wgfB9UG0XXm+kfuEhQ9Wb0Z2bskgi0HT7yD0E6+a4J/qRzZMMdf1o
wPoZY7tDFBe7mr1zgAXTfDVbQZYFK79Q4tD52PClk4I/gxuT3dMU3Xy9fmf/Y+WUT3cerN0L8Ony
ujMzJxG2r28qa12xqnAaSGRTRINaGliDRMscXKKL3ILYaeXqxks7i/akRhN25RLKuUU0NImvcjMz
QWh1Mc7wOUd1Ojrbeo+z0ryQIBj1gQyUCjGrpOedlO+OTZo14fKC69iyytjK5966D0UpvJS/EdF+
USaN9XioJkqDdjMmqhFVWcWBdEINFxpjmOlrbiw74kJGbbfJJor8iH5syowjNj4hpCG7x1sow7ak
O7hYfFxYQxc811PtAlgGmZ13CYBi6VGhButw24S+iR2j6enxI5QM6ByxkrD/Ergm/USCZNnwnQC3
bnMq7yZ2e/Lwm4VG4BLPjggOGCTVVwaSbyj22kP0AedPNlBK7FUPadh6Ea0yYyxO6CmYmGDJjdiB
83fRy7qvEg1g9rJBpGBtZNF7bWBIo4tNHnFcWO5WJjvF9CqMDhWcj28GpCrAw0rm1wZhePhEcTkX
74MKuSxZl2OXF2Qw/pVCzVu+ECKd9eRMbnXfzU52A30z/5ori5EP522BRpdpkBFE4EssS3N+DBdP
382qLngE5HV0rYOmI5ruVmGL8KJ7C/gwSKOqmy8tQIsyneHs/DE76JUTTwzuRetWFbRJ5T30Wd4d
R7s1P/pqsOIogB9ZqHpDOTBsa4wua71F62mXqa2HCbFZ3ULcj8opmi5zbAYJ8+0GTTXP5oXbxXAA
ygbVcCLbYLWPdK7o/2KrUQ5pPjkToddAh1HGowygPTr50JMUYItz42ipr3MM/sLU9HIZHCFoyA/z
EoywoceWp4SlEHxyVRHmcUMCjj3envEO/OmCNianxhjTF1kETUb0ZZFyoFcwwoBL7rYGBCDefCn9
g5gg/qWO2ZSHrV/4TO5B84PO0sh0cuSf81C0BzsblmQevfU5IFpM52VslUwxNgvvB0+Nmst5Xk9B
UIICNXZ349SZfQ6LWgTQlzKs9JSVRWfDKOwXbMbE1WLI4Q4OYZXATbM/o9bRLf2PIFoTBO7on4PZ
LddUz2s1xLUKx+ygizKsib/Kqc+VZa/ecfRn78nA8m65BbkSDmBA16xxjZT6GaOufMXey1K3HcwX
8xBglkNRENmoLfrM9HY7qqr4ILxFzQnnJlkd+XlaOKoP93Hz383ODAzt2F12G9YNIm7YH3k86frZ
GZruoxqxlMR3GuwRpicELjyb3KhWz7kxI0AXw2IkBpnHjdLIjgZwl09tro1LVbGpU1WK4N2ox+5q
9Ho0KCoQ1+ACwYWRmeETiHEZsAxy/0XaiOOX3XpgUismgkM32kk1hfOerZkNlJ4WiCcYhvBicIrW
T7cIm7O4KaPl1Hr2VN+j4i1TBbiVKpa6m/SOpw+kL9YZ37ICzuJsfSwwEfgYZaMVy0GbSDo9cWjC
OvsTurOZup47Poak+yfLzawX3KnER5OP4Ki2MHBIET6iBQpvFsgHJzmN7LpQf4Y4Pd5Jba54l42d
abEPtrsoxz+J1eA2J84DvLd0ODhpGECa4dPXc2+rPyrAjjRcKFR6LHi3eMHm4MkIa/ehKhwcGl1Q
/UspW4sWHQxQ4ThfVg36rw5CggepFw4o0UwpvXnUVR+paLtG3it36Fzv3VgVPVEep42dM6V6dNmQ
F5a1anp6DTRCu3fuCsVnPc02GhI7dTpzGYtLUxdNtV1CMF/Hx6xcZu+L17qduKi6sBndJHOVORpp
OHl4NhK8BCwbem3wNqrIKn0zhRBobaSNobmWiRK+MpdLvS6gmLFvL97RxbQh/OS3uEKMcS9FvdTE
Ma8wPdwtWvgTqbH6eQ7RxoX7BU2aNB6214pGm00Dvd7FV3AqZPfN7I11N/QA1g/gIMp5FbsbSJkL
WEwyz3ZyO2sQm6pTjhuf2b+fnHCkhCmdxVfqqcOtZqpSGsQhdR9SpnKpbquqG3SXDjO+x9bBlI4e
+hcttslaY75FlmsyY0nKCbjJgshwgfuEh2cPiPX+JK6fm1F9KvIFC5I/tJFvtheXWSj4HRz9wF/O
xjhQMJ+rdchqP1nMCN+X46/bcz93e+ka4jvjo52N6L/CAt81+H9nSJTeijQJc8CvopN7Q6N5JX40
IqqZcKOjLfWbRuXPPfn9isi4aVbu2mFavrtVwN+vCDgXjiZ6iW/N6xWnV1aN47WK1vwQFK6GBDeZ
i4Hko6xoCr4+8n/l5vB/MrX6u6fV/5OF1v+H7ljMc8hg/y8X4B/uWH+UwxeMvcufDLJ+fOqHm0Po
/ys0IZNYWFChf47+7eYAWflf+CnggxWxY3cNHw3ov4zGg3/BDUHbZvEbGuEOt0Hb9ocHOeqPAC6Q
79o4QXCHf1mA/eAq/MpofO9x/7vTzCqG2LXLRljTCJb8twwUWClU/17hn6O8U6gxLTwTrVZdbOuK
/eGoBu835IX/dEHa+2bkWh726tabxSx4agkfGtWwB15rTTOaswjzar8mL8zXwfoNoenn7fr6gGiX
GS/66SjO3pAzosqH1Y2w8Rx0hf+5iriAU1XWhwEt/ulvc/8feCBv5JH7WDLVzDV/tAEW1dt9qnAr
zbWw3DMdbu9zGVTYPI84PRCbc+t23LboKRCVdasyb7n/9aX/w1OykjxWQ2gi/nlLZZh7gRbbUO55
sCv3sg0hpOBz1YaU5hha/0Zs9IY48X1MWYFWBCuCvg9thJ8DEsDy0ARL6Z6BdLhQIKlJY6ptzF+n
McCXqHUqWVyhn8QDdMUIffjoWh2OkkuNJ6xpt9F/xcDZb8iHSwXzBstIlOpvbUkok8jm88w9hzOK
0CRq+vIEoMA//3fXspDjOxZLmIXzZkHllWPWxbq6KJxn1CuuMXwNxma515Utn389q/s4/rw50X27
yAk9SGKh6dk/j3M5SoU1lHbPU1b8OdhDdND4Uf9mNv+5dLiIb+MQwytR6s1kmlNFE9Gu3fNGXniu
Qo7/OPSlgbhc4Of/6yd6w3h7nSnMYyxOfBiG0Jh+fiR8Yy1Eq5ZzruwSO2Bn4ppWZtBzqZEnPYe7
8TqcMTYpyef9Svf4EnzX+Z2hwVvx6f6wLmHP3Leqa79dMBnaTeyahXteEAVfOXigwWPDi/wai3BW
KNgXxFhhY++2ol6w0u+b19v1qUQQdfHrQflPM+CSLONMwkzT2fx5TEQd+UsjJJsX0cK9aYITz63u
zq7E/eK/v5Tvw2a1Ao4W++2KWmSoOgWL81zSirhH9cOWxcyQUB/6zMSvL/ZzqCd8I5yMzCByOVn4
sxhvLyaLsav7XhpX2I1iAGvQQHpunVo+b3O43E0UqOFv1rL1cwjeL4lAGpsVf7dMcCEA/jyUUkB5
ph8UXYF+lyeKWKOGmDws9z4+ZfflbpZ9cBB33xVhZX/AiS46NMuId5nRYkOKAUF/sfUcf98jyOgK
yvIVxGTDTdjAc6u0ut8NEsb+3NO/d7nHwR8QTVmIkQlUydH48z23gKHu0jju1VCbzRHHl+3Ylb6B
wGYAnUbxsdL8rOsKx/Skq+TqHyy+7L3CzrtBugRcHuPtzETC8Rq/buBZX+HCsHSx1Wdf2VheFOmO
JU0Q03drZSuP+OMKKHHva7wvL8yKj0GlcaC68rl0qGzncrZp0P4Pe+exHDmWbdlfaes50qCFWY8A
uKRwajI4gTGCQWh5gQvx9b2QUflekhEVfFnT7kGVpQqHO4Crztl77Z4O95kbm8axQ9WlkJGRzVdx
WijdhnqL99AviZIBH49ajVITwRg+m9EOnKuX2HlQdCn9gRh3Ayy6quUaHOHObAQHV/SoVBVDGoIa
dMQNhoik5g1pTK35AqEHQDMUXM8+jhylzujylKBfSQFIjnmR9K85GnDK4ZXeHIE+zTfIJacrRe8V
YLtNHqfPGjXJxXcWiOM0szmJPLRFzbtHC+Alp4SNhCGDiT1rnngVaDJYoaUk8GHO9W/NEqH7a532
prP7cmeNuNfQUVDIZ/7lZDKCWCwDbda0O8VoGaQT/WYzypWAxi13NEqjh9nU0x2EbPHaURkNqdZp
dz0qdqBwY+TcCBEvD7q0xGvjmTyn0h69BzrA4jVHdAhgF/fmZhE0AQN37ryHoZn5ryiBGAcPwzKV
Grgjd0vPfTMHlfbln6scymB3C9KXkzwQ8y5baRR9QaXP4c3GpIUGoqzmxTkm68ZEQYp0Fbeld474
cbrB8w8nm8aCAreyKsBK/0mAzlHZvjg2tmV/zrKmD2S9aomkGjn2cc1uOFc4iomdMGVb7HR6Pm2A
sSunU92zLtp1wvir1XgGdop85jJRyoJHaZVgvqMay17ozCbrTZ+DTPRpN/EuS1CAD0KN+Fi3H9xw
UozpqtHoJPlY2FduEOVM3e8pTBhBY8TLxeIUS0wRqLReZN1aL3YyeLovcBoXIQ747hY5gb5flhH0
sR7b5nMlZXXnLul8wSGzCOkC1BrIx0JztxrZFMe04HBMD4PL4LuialUt9RCqIrLvCkz8mORst8p9
8PjzJXFA6llpQkGhluZ5a+nJCCZLMYO5Wua7HH7KBgho0xzx5aXsjOycc7Qqquu+ERTZsmgov9cU
wN5cE168pTvDJWLVoQpmmiRIv3JmpmApmLhGtem4CcrcPNlF3omtsGb727Q4WojtuDqv4ZHG21Ve
i0d0aNJQy1CfIBurL2lCaWQ6IE56jrGIkavQNxdAVe1dW83RGShNp91RnbG/NCnkyblqlmcbY8mR
Wgk1sGk0l+eqaPONZelLIDR6bqEbWTLI87F6znCm9LRniMLJabns1s0o7aAJbhh94FLZkOkiqXqh
SytdvV8nJsA6VOJvhlwoB2qL6CY7KONEfszfKZ6Om0RJlevZq8unNJfgHOeKfI9q7SNScgDH2704
PeRON12UEM1wEgyy07Z0APkgV7k0p0Rl+jci6mt5ZyRaaDu4Cvsgb2HvWT7GWpfGL0++Gc/Z6bp7
3dBmK6xSiVE2iriQiaYlNIc4ObjYJgPCmZMQlYSy0ct6uG9ym3osdtPtYOWIexL1GxTv+skrUt1P
PQKNAHkbuPn4HtTEymtWpQVGL9P7uW0CZW/QS21GJ9az8xoi5JXaDzSzRM9LrdjsyF5mKmmXip4x
JITgxLCpmx7+u43RC0GPMcH5ZLbtKWrTCA7qxdPuZnXhlVXpZsDsoDG+cYfJUnH4JBPVXJT8yFCc
COg+1rj6S6SZ0xUaVqI25qLb98JjPXYHK0KEhXfqjOCb9dNwoYldnvZMQczGbMyamtl24hyF7m1N
dJCLdicbc5VRJFa7N4HwT3tLy5svDVRyvpojEU/mRVV80es2Zj+XDKOvGbVeM+YT0ZTPuCLd5m1u
pOkL2ibRpnB6QdPUHL+X7tjGFNgV6xHarHfoEk/skcHAUq7QBgwIxrLkK1X0FxotxsYy09UmNjN9
PBULzuTbdGlqYw9wwr2UXYZchNrxJhnHdp8p9rJFNNPcL16MUIcCzHgvra68sePmTS+Wp4lw0lOO
dGPPvOpATvE6yp5Do7/G4MJelzQdb2N0A80VIz7btDKPPdSEzogAKEnz2W9RjB9tC/5rOIHroIZr
M48HOXDdcQ8RVj0z23q+QMlg3Nio7BGel/mg+eRipQgMqCc8KJWcqs2k9cXF1HXmidSG4tRq5nBT
psS4dLUmvuF3LwjCgHtVe7ZEt9Msum9FempTyjfSAKE+LYRhwaNatgXTBXKtMCtd8ziP8mvUKOPt
2Mf5tTYM6gXwdOs5R3C3ovwTb1WOQghuZyO+9Mw5vegmyzgq3ohkJ5GxeNHTsTnDEOBtqtQazjBU
K5Fv9qLsdhpT3lZhMwtXVUNlgbs7cqYt9lDjzs6bBr+2sdw2aRKdq/OwXPdkKPiejMcvQ9G3w0YV
wkyPSGwmK3BRuJBIE2FRurQndWx2XjKIPadc5TxDv3SPG1vH/ofGuvLp4aoYK3l5LkdW+DcNKcfF
gDJxN7EQnlWZKIuw8ZJI+LXG8SJhctvlFKbToGFnQYtNOvKa4Bq0klUG34z3krJ8PkEbwplpnU+p
zjRqqLPX446S1RjqZTdEmIvRBBIxtlBI9VrN3biFYzIhauP3mqZjtPWUdgGHG5sH00RybRT2sheD
k94I1PT3CJHEg1vM5kbifg2IDELLjkvCN0Fua/60ZA7G2NFJAw3V/ysqTtahHk5eECkyLUJUHeys
F84pVbE49JjrKD3pqjPdq92oXCDINWI/NVpj6yoGfbOqqawtXCELCYeeEp8z8O6+RUA2HxvX6L+B
gnBeRxtc4FalkS0CUWCKDSBM0asEMFa/QahtaQ0kyzzsnb55o5QcX4mspCK+pKI/GuME2ryuK+Tv
U9rS/XK6bm1wdSelGLONvuLVQkgL3jFe5mlCg1mTjmQNRIGc5VT+YVQ68imx5xpZQLxkJ9WJHJXm
c1WcKq9A31dh9rlOFIOnBhFMM/dlAwNoeJiSdorMHyfYf1QL/X8xKQD9FgeXf18KxZX/LrZ+jQr4
8Wf+SgpQCU+k0EmVzFgBsmu62l9JASopmpQz8eBQIcDPz7Hur0KoRuKibmDpQkOPM0/n8PyvQqgB
Jxe+qoc9EBuuo/2zpIA/6zZ/O4apFGfdNYcVdCAkXe+jyUktk0aF8KGc0ShsM29LwQTq9lMnPbPq
jplaOmibcwpwSbZzBCPCOgfEX+LUKDnXOz1M9Nls4uPass6Ni0pBpIIEjvY3nHZKKhyHGF551k/R
LndTK03PrXiUtGoX/mk07PGXc617lApju8QcnMphSs41WdJ0XI8xjuInrkKaiWT3WR5BjRIjkxtj
kbLORJFUvwBKX0l4do+M8BauF3TJjWvGIKjdZBoS75Sm/Wak685mm42YUgbsM5G2F0MHSMyHPQ9q
H6sD+VP/f9T8gDf/MgX4v7nOcM1W2+q/Hzb/FQH/05/5q3+g/sFHqBhAYaeuQ+O/h43r/MEx2yYM
FdIYxk2HsfGvYWMwbCgE0yjgC4A8+lv/QDf/4GQEyZNaNTmStmf9k/7Bh4ILDjoGi0Et3wI2bDBU
3xcv4nFSF7eph72O6rcPipzKWcCx3js3B6gVnJG66jy3wb2EXoIM4W/36hcV9/eVM1Lh6ZAwkXB/
6O7CsV2/3d/cyujpFuxRU78bB10iHSqpjaR6Ec6Yz/b/waU8F4csEERu3YdLdQYnKK20+p2pUVkC
TA/CRCQN6Hqt/Q9+FbfSM2ycnvZPruBFw2o+m2aPwWxKCbRb2rDrMWn0k/MZ2fW93fvHDQSZpmK6
5KWAyPf+BpLeOuSFxQ300ogY11kn5Wqw3yZph3EVZYFTG2thlGmhQVX0SbXufXn7r4tjLF3fYiLr
PhTr+ilBQNr0PU1T0/YhQCSbChHYP+oNrFexdN5LZnc8S5x9P1xFxK4hZBsNmFdMG0qAXqEns6bW
kZusKT9tjrxv1v643OrO5byI59f+2ASyWsRvidYPu3gmCiDJu+8Y2984bJY+3nKSLlgLfv9m/nwb
LdiSLJsrWppQiQ/1wyjJs5Gd2LDLqHYHMFoKHpZXf1I5/lCl/PM26ia9SpdWGqX7dSj+baiZQ4Rb
qM2HnZFKKJeKcg4L7USJBMucWlqf/KZf3cW/X+3DQ0N2ELdw2IadizDZj/AFxbKkApCtNHfP6/0u
z7/+/jZ+AFL+eHJsAqDoATjlhfwwlc0J3kc0irj5KJadzNosHmL8VwdEre4ej2YeDu2NI2c3aAuT
4lavukeOnPsh7mrMR55Ei66Pfjc6zbdpMpTDDCLe16O+vV3tlIiYKVLl7fLJxPRnx/RvG5f1ySAK
cGji0GDWf3rjXBHbeo3gY5eOaFZ8Uxlzx+fEJDeY8lZACeY3XKxjaHD3Nnoxmc8qWrwrJIPNJbVW
+PpN7J2QHsSfDHDrF6+mQU8OXiu9Bv63/vu/vTSZB6mXCMp+h/oFAVhihWmHXA6HQr8Boybu4Sfh
8xhtKnV1sVRHzMrdOVV6mYfU5akZrZEjpkDFjFDJN8hXDKPKhXKtx/NZPOjdpW4vyoGIJ4o5KOlC
1C5ACPF1PQyEKz70OAkCj5zGoDMVZwuyMsUz2LmU5KZjTw3NR6k5BH1keXAcgcea+f0wuuIyN2fq
qMaSbztjQOun9Kfac5Z9mzrUQk2KrFNUcGpFf/uodK3cZRUlYPA0b/ls3PRIYSgnxPkeln5/4pOr
7e/f1p8HCEQSNgaMetZg5yPuEbmzNVjj+tBFcsmZNwGxph60dLojuKnZDAPG2P/gimu3Aq0s2sSP
sQIeNlm0/3m/66IIBaS55rt88yrzvDPIIUWq9PT76/28truWw2zDvn+FcugfpjURe5LuzdDvyGVp
fF2a44HCIBtavfsM2Prza+qC47c5aqK8pgfz4TWNB0tmo6xZBZFendVKqx3qcXA+uYG/vAoRGmxT
SD/gHr4fDHBFlLKHZbRT0G11GB88ZQ8Xzb36/X3T3vc213mMX+NqmstuERXpx7ZbTqaoZjdrFC6u
/ZDyULalv0gGuoBDaUYCTKLBi686BnnB7iORjbvazNPPpiWDn/N+WnLRodp4w0G4aJzd3v/ctq0x
5kkHZ/hUOJuRvNwtoan91hx7QtEM8PoHrcKe1Kn196IenRsiP8ZdbKnyAgC7cYT88Blz2PjldyKL
jsMmwJWf6BLuzFtEjVmslpwes0HhWl9ZUK8cU3AK8tRX4pumRweC+TcCzvtBxpQ69CTEC4zsOxZb
XaWS11GfXT2SY+k7+tAECRfcTRbqXzKZtO9zpWkMEufWMaiXQ6UNbcWjnELXRZOWeq5YWrFf6vrF
keqtPXMh7GOEjJJebH0yAf+8aCPhRkIAJIQ+N/vk98+AfimQMDrWuzYrHqsIn2BWhMqCZ6heKJb+
/sXTf3l30SqhQkH5SQ/y/dViU1FQ0hpih0a1OqidtfFUKr1L1beXkSBzLaFS+qWglhuAjJpPtCiA
w+BWQGVZ1STzFt9hnsnL3J1CujXPA0HTQYsK4naGF+k3fWrtLWB9x2rGxan2n+lafv0DPE7FCLxN
Ztd1ZP1tucLv7JWzO/LKJvNN3DnNdhjN+D5hjcDl5mRhJDQ1KB27Zz/QlUfiDF7c1LkDfeUdhiaK
AuT5ckMR07uuF6e+o6XzfbEiwM1u4m3HJp7DMc8UVuK+gJBJB+H3j+CDvOLH2Oc4+F+/4MMDH3sM
F3E9i92sZPGRHmqFNniqwkxRwz7tWEIHahJZphIJRtFQNMj6f/8VfjFt2+xIOHkCf2av+OFEIQA0
VGtNetfE1ZtHqgertsx8k3jmT9639ZM+TDBciXqRZ676ro8be0T2A3p3i9/axXcY1uJH2MRrZWPm
NAHGHKuhaivuEXD7Z0CcX6y+q2xk5VKxMLHxfv+i9HHaYreDejE485eod68m+sWYuN/oW3zlyGuH
v7+pf+49f/qtFrWuVTgDlevDc8U8JKY0ZeLiGF7dDAb7npn20lwlMgAK/p1g3rs6LaYwnhs2N6aL
Eovos1Blt/L7r/LLKYVaHSsLFSYUNO9/ejr00sLYK3ajW/eh2ji2b5KsDl2wpk2TZG+/v9wvFk2y
iqgWwqSCfPRxTiEiLo+pg/GQCXPcxY0WBQug0k/OiL+8vxqVDN4kbi+Sq/e/KhNaXMPdEDvOyIBU
5YSdqEJ5bEeuchgFTt2YIGjU022xGaO4RD2vFRsIfWcLFohPRvHPh3J0kZwKOZTT4bE+ztrjPFgL
6Cq+jIQRksQOSbjdgv98joO4xMDXiLLaJai2SMsa1E+GlfarEcxuiJvNvh3x2Yd3rUdvpRuV2u1g
YydfG6ej0YE5qD8JQjdLH4Y2FAbcwCqG29mjLS/ttrBCipzwVwh8TPJgBFN8IRMDu6Pe94MWgGAR
r79/M37xNcFSmQ4KI2pjiBveP7I000TTomXa9UtUvhFg5VwvVVLiBbXV/+havB6qvda5fppqGtrh
feOa7c7S0+4aMoS9rWcnOoN+/PKPfxV4ZHTHf0Z7/CTkTIjEnK3Kbnf0ebvtYJKHTWfV23BCST95
0L+YxNjtUhZhi4io/WOlQl+imDhMflRqqHEY9VVzW8a0pNjjLD7ueZpONYiVf/z7cOqB3QJjqJGT
8HGPEKvQNGgT70hBl0FpTaOfZiUyARU30e8vRV+BV+DDrMlaiPIXMiEZEx933C4u0CFeNG6mSYrS
1p5nwDFpYo4LPPioKgLsWXposycvgtaQo7Ll5DhMmwU+U3lduhaDK0Vh4h0iMRcPeiNRUuFadcG6
FNiafToFyQvpcspFjuZObOOkiDOUJ1pKd5qfZASOXbtuiHBo1LbgaQnGsZTE26Uksy8b4IkYdGMi
OO8wM6MvI4jW0rcwzCd7Y+Al1Z88fNnldxs2lx77mLft5GxK4Jus5p8uuRdFrc2HAsMeXJNUK6Fx
qo12LBfCtXdiyKW4tMpqcC9M7J/RtS20otry98pIjjuAkskfTC+HtYnIIr5wncpywgH/OAxfqy1u
JVyG6NhVSr0nUaGK/DnudBzVSfpQYrnDHDmYdXYAQRo3SAdAAW/nPF3VPgB+uvNMcpyk4+7Rj9sJ
MXp5iLmDqNEaJy+qGYXYb+oOZaOHTWmtW+wUBfeLA72EbkTUT8Hiwvu9baxUcXZQr5CfIaCSt2AY
un4DR8NzbghXcMEAzDIeDmyzpm3rTl66NTE+QfZp4gW9isi8XdWxRG2KaC3/gejyiKUSlnuPlacI
pqKsDczciUQH1DTWvnSHa+q820FazSOm+eKpUFz1poeUjdgOfYOC8G5jtN5pKGbCDsV2SpzqBmSR
LwHlb3Lydne6mY9QD/OSJFd5NOQ8BnojXrKcfq416FE4ZJOxxZ38ahrKuFkFkauh3NnZMAY2npna
O9Nbap89HYm0BNKeCbOZvjo9uilzmAl2duTL0trWXhoTioNpJqKseADptbGh8F5ZHuHNIGTSK7pE
SzCoqXbmlkVyYYw8D/azGHdRq02LYe0sRbtOU6RYCdnLh8gz82DK8oFNhXACYvmsUAhnucZRdGh7
k4zTBedWuuSnnOoS8qDumE8TBDU1B0nTw47OMOYHOVKws9FIIDqk7lXkmjelkkwbbXST7bJ0SzAr
/YB+B+jFwgHmBiRI81y5Qj2vEscN5761w0ntuzdbaatA6WUTuhSsd05dW4euwE3sgK8+AGLXD2IG
+0qR4qgjvsEho21za34q1aF9qtJo71jmbTrMT9YUVSipsDTSrn8qwQl0jMDSPcjBqbZSgacF1BLd
lhsdRWQAj4trd6NmpsJzaBffzDzMnJweb4C/y6s27vAvDhProiHOQQCQczwBoJsVKFjt2Ozpoqd7
IMHlvipd+WYKnI4QyCAPhLlM+2UOhrolsYyjua52MbEWqQdjpwbG7uu8PI+lrhpT6LScJllMmSSy
eBiRaS35JfkjCJJBfflurh3UgfAYpe5r/LOLe8Zf1JuJAbGJsKbM4tydx3gUXwANOAL7vx6ZYx4u
Qu++oMfeogLFA6rofOedo+j1twm9UrM38kIfwtJdjfRzjcz3HIlgnyFKcDFBFrO0kPfWKXKvqG7T
fddxp5DzVUW4uKW8S6jqX+kFWtuorPL0MGZ2t7G8tL3URt1F5yqRymDMn45JKtSv9ios9KnvNhtn
UYuzhvX8W0+Ik70pZtzL2Wilxjm2AvvWlHn05lHcHwLWy5LjIR3QcJnd6Z4+U/nWNZ1NzE4ptGdA
jR1O28Y6eWhGV1vnGApSE3Y9O5Y7dzazL1LwOTNKaFQ0entc1pikdKrMA8YZ8UgVjjZIJlDm9hLF
v58YXvtEHkb7DbZUvs0npX1yWhzIEKJ6wremPt+maOAe6aViXHXqcQztCNljOCyCwVHoihXkqpmH
sW1bQcaG6zC0Vh6i2tI31Ca8bptzbiqRMiDDgmYey4c2GuNl4xImTIZLPEYpzBcs80FJa/DQgNBb
30FlPMaku9zSzkZ56XSDvgVi2ygPFSYkBBRN7iVnsb7wVe1cPkh9GsYLoi3iE2IiNyRpcbmo+1XS
mph8qtGgolZT+1b2urX4bHrao90kySkbRfNM6U7fUDizTnHHUIUfWC7bZZjyLeExuDMdWC2nomgk
iQxWYp0YRC2DiqdLEb495jTOTyTCN187GXd49jtsOSn3O83yGbBANe9cMgr2+FpmfL96e02265oN
ywkTEsjSyDBvs3THnU331lTysQpOIg3/5rHRMu98kaL52s9N9yQT7uviOO23WosBbSxE0UGiAYJz
hL4y7wavF6/eKKyTubQKyYa1F58mmvQN+1247q+kqpouVnEdwzexFCNEr3ONZbkJ4RPFgQI/kdCt
KskqZqgBWRHZMdpdg6bwBAU2um8Ipb9E1lkjq7TzsMfnDuEGFoDmS5f9qjUY+iYmxeI4w0sLY2WQ
Z13Jj8cWON2To8i8GEfp3mj4042qxKfBa+0FRQAhJ36lunQsjLY4EEoHkKD3KDOEaT5GR4LE+Q/I
hXB9EIhFH2bo4QZ/YZxTaKnE4zxTtMYmiY0lNq0giubioHX9+pYPCViGBqn0LbA9+WDW/QDmEN3u
sbDU/AaiffNiZIl9q3hLC0yyGpMTTP1K8wWaiaeiRWiPr2B4UJspv0nXx613kXtuZRqMZVNyoVyZ
twTaqvCYlDo5mfCx7twMibhKJN+butTpTplMCwhT50Y3eom7qVWT6tw2Rj6xXvIbTgfTPVmf4nUZ
pakcF3QWyUaBDvjmEIUJD2FIotqn6iYAItqo0QJbqZ2KmXzBTJMqdnRjJhy5/AY76nwopQRylQy8
SYvSdky9tsmbxpyVnIo8qzUQm0t9pYDAASoyFzxrlVAguHFG7VYBgMy32lU4M0m1hAdQju2bUmfa
gxmjw5ao0b7bMhuGgKHXXjNbLG81Ik8SYvRqzoMus4bv5L2gH4ukw7vfNNwWm5Vc7NQx1zqfcD7E
33qh3Hi9ymzm2PI7vo72mmQgCv+t3lz2cm6+oB5ur7XejU+Qm8lV89BSp6gBD8xjHkgXl/ENyKt/
bNO0Uq87xRXM8XVeWod6rrl5GC0uOBNH22aIOiYxwumo7PUGwUqR4T4vwu0vo7KJdxK+694EH3do
WTbPjc7Et2A5cXplm6LZNpUp7rtGAoJakrc+rvlHommaMJKN8dXyYnzLDaJUKH2gmAxgX5bEMqBx
v3w6mmaY9x3jsAfDdUPgznTFJgQggZlFD3qxRr0r9S2algvpMCVOqppylum6cBy8DDi7e8R1TVxQ
2XRcNrdP6khKeuKUzBvGQntdTZWLyQYBVM1WdGtHen3wpnSImXTLBU06zcYWK+MB7dxRzjPMJsbm
hRqP3XkVO9UxTipYqQSYbCeP9h9FvhcQou2BvKxVVy+NV/gbxzZVNaY0l/8zRLupQFwEU4//CPPH
I/ttnPhkiHwlnIc+U91D4VT0QxvVDt2yhA2pzOr50SVe8katknFLIsrexl0TeqOSouhr6z1Yixeq
wOUXeF/AS5yam6QrcEMzmxMOGl+U9ivPRxxyRYWQFinqKS/NZiuGwTorowHaRqGX1/yFQ1E+Uu6G
FsGlMXrxzQDE2kcZ7FwNqlf5lE5njAWR+eKlnv1gi77Yp6nzMKGS2lE0RyitspUDIDAj/UvH5CIl
LzyoNf0QGYv2NVGjcQsbSt31ukZ0WDoY4SgZjALPEKAbSoXxPNtnbC7Mx8y0gBBM9ZbhxARcZ5xO
Y7v1dvitvTcATvrjhHHk0iu9BdVCad7B4MmCiT3s1mLu4qeJ4kGzHOd6JvJva0kxkerEvtAHE0ss
Dfju7wutJj1o4j69bDNeg7QiDQYyQQXHs2nmxDdLWHlTA1WCErfvLQAUBsdmQ2/GADDnKT/GY7Xv
c4jAvmUq5/WcTdeLqj/2qVJuGYoY45eMjZqFkpt0sMvStKL7Iq/ZZphymzMFZn7j9umNq3ZLCEnL
PRNzutJckk1iFbkPLs46lY0Fjj8ZPY2yerEc5rmWFzba44o9mpIz4Ozq2MQTJLzMQHfZZgtZcF1X
cSwFxswwoocmL1CkZ0+lbto7UocrlpwJhXa7ENqLHUeZrjwIUeczLQ1OdY5EDD8QvHr0xlS9sRwT
N5Az7SOJHcQV+QX6M0w61QiFxUTRPdPggX4reqRrGclqItsT0uWhjDd8zjkvXV0NQZlYC7pZMGyZ
UyWuL2WvPU2z2R1q3fmqLfb3qKvbZ3asxTNmU1T9Qij35A8pW0MO8aZ3hvJ6hrsTFhiDaHp7/UKA
HBwPtkPTXuqEMR8B145mKB1VOHsn1xCzE5JRnxR4iFhUZ6c+USmqyd9xs5ioEGJbFt5RKyPIJauu
9dZFtZ9SR4YQxgRKslb/Wghd/VqJLHmF/wHrSsefeWpRARytLqtvMf6441PHjofnRubVtkxs6GRS
wVxVNJjeFo9MF1ZLamcL6vqB1g//CpGufsf+mJNpXibmMc4n8Vrmdf8qBkERQcxD+ZabFVUFsfTR
syoy7Suablb62pynK4HO9RnrFodwskoVkHxLJF4Vq1FKX0dU6GyW3KpuixavCHHi01hvnZiA0K3p
jVQ0kBnyeiT6wAanror6NrGHHNAvWLpnfO38Ga+ZMHw4mQesyKxUXqPKADkWSsG33GQWcqmwQqXl
cIiZuGiWmpU4Sxer59yoVlJLgrEZ03jL5pVPXgCA1QdzpPwYJiYpJDtgE2wBejqkkc9hyjvPEtUk
lacr2bQWkc1TUkhYsUFvD9Gz7CQwCpxlHnC72Crf9AGclz+0BlbNEafl84+baUklhodDezINiGdE
meZoBLv6nCfqnUGMWgBJXOQBtSBuvaGZ1a2FfqzaFWlGuQdlAVYTIGX5vtGoAp301pq0LZRj62wG
3XJrjSgqeIT0W4Mxavl9uWNRD+kaNc/OBCoGuStnhB8Xnuzlm7SpjfqDbjXJha1ogGNmqe+qoaoe
S80jY8fxWjiwjavejUkjZgJBTS06mQM/eq9Lle/IrpxvnVYRD8+ep0qhQ0UIScAzYexS+0/mkLoM
d1GCwuiZJHTxmnJ6IUBlZEc8Cym+p5nIip03dFisBq9Ms52KK24KCpXxg4/bUpd9Rf3vOKZAwn3e
Q3Z0VmI22UG1O4ooUFWLjMklxbbEmOLAzSLM+hWUwwrFqkCOEZK9kHV4SqQBSHvdQhZOhfWnQBt4
r2Vk4GHJU4/0pLv9WA7GdRm70zlapvQBGOV4P+qm/FFW/0fK7f8RxeIi/dbVon7r/887JsWflIVv
NWa7NE76f8O6ePcnADH869ut5Ih3f7Op+rSfr4fv3XzzXeBm+IvhsP6X/9N/+b9+iEY/06DSz6BL
8+81qGd8zPAtn//3vz5vlW5rP/7QXyJU7Q9qqD/ib9BZUor/l3Lb9f5AZIAERV9LrEwG1HP/kqB6
f2joxTT8ythxV4Hq35XbpkcaHYVyOtPg4+1/IkH9KIBCAor2CdGDZ6BBRXD2oSUF/i/pXKrZR6lF
fRIYVIKvRwbsljR4BDIILY5S/ZoBZjs0rWmOPrgd70bWst93Til3RkuJWO1TVf2kkUOD7n0Fmq/G
j4NzoaIuQZv3UaA64dCzct21Dw6FxPrkebl6chebrnimRFbua0N9m2qmYm5S8lD72PB8pZEiAGQ6
RK9uVWnXAoVFCyJtdkrncWmU+JIYrbEH1ii0LyWVKCoqZDdz8JZ0O8OCPY96KiltCiU07V5x92vU
WmiqedUnIYmtZk4B1sRCd59QNN3XTNjZGHhW0d64bJXm0HTAAvoKIWlHtxtg5Opztpk67651OTYP
GxD0xhVz3kD0KfujsWtJo/MKNuP+ANf5awla8gaEf51RDO2ajJJ7jY/DhZOlbWkuJcWxN+qCEgnH
JyqFMAavKaGGOfWpLRL2hymKlR057t2xjTNtNwyG+JZC+iP20JpCOxNntOuOxDmKO6dKOfF707xz
AKSfwauWgMGkEqLTaolnh/9x2dIcYq+ebMGLoh9MBq2+gfL5RTUAgyl4s+pwwVj8BBKggauGrupC
iWvlGl2+NwVOMgtiB+V0HjvLLUW24tTBpsOL41WspqOtxVs3V8yvnSgzVspE+BOnFuqtlCXtG+Ke
mxtJ3COrjFteWcAe154tm5YLoyqEcZ/FeLMmTUlPy9KC7Yv0LVqZETOfOvlVYlSHyW6sHUHz1bZx
erprWmcPgcBdQIino+0nA8GXA7KLtEyV6quKCdJc+jHQ2ti+5q63Z66dr+EDhXqMSSM9eprtHsm8
KGj7VGrx1PSauKudOntrR8gX2NOU5haf5XJp4K05N6QKoBKy2dZEzLghXTAlMI7tH+W/bqOndW/j
j5fmlqLCBP89b5KXnNce7lk3BT1vmr/gd7tRHTleekzsZ9Yohk1hpt7ObJNi0ysLlq0xJdaJjLSb
pC9pfalY2OKO6M6w6HAtbkc4d3OwtKb9ZPEhgTIVChYkb6CeOGovepwloJXn+bsOZfWiZR8F/2vq
9mZjyjHos8z+IvR5IY+N0M+DLuE0h+jJ5iRYeodSk6x1PUOvDgXNJ27GAb3ssUbB2fPm/8veee3G
kWVr+lUO5j4KYXa4i7lJ7+iSFEXyJkC58GaH2WGefr5IVXWLVLV06lwNMIMGhCp0icGM3Gatf/1m
NadDTtSydEX20Mx1jpa19Im1cfQpye31wHvcK3eCWJUbuEiHgFRManreHtRZBOcqWSeNijaYJ+Ow
XHiB+Jz3oncIhOvrh6mvitPc0PD6Jple2TYGqVbpB0vTi+fdBb4kFmEmArVVSLyzlQnGg024Httb
N8VZlyb5gx/10ycXQjw5143Y+w6XdOyMfr6qDNxfOQn7ZxWNXk2n4Yw6weBTYazSuE79Je1LPy7K
pnZfCsYY3coG+0hQxxmeurbySuwHYyJpLoeylywMDNry0yzVJ/hgxDS/pKSi1uMQYTYeeNkNfYpD
5RuH5k2Tif7OqZWBXyCEhQHTuSa7EWwM/NGQ0yz6krD6DVaJ4CxVPTnXDsfBMY8Q0y66IMsfGU7K
M11iC6KdmdZVQI7NSZNt2axcS+pgl0n5gBu/lq2MLhYrveT/d1ij0MuMMTqoya6vejOKbmOzTz9g
7of+226NZUhlvUIuBlELlSjRq02afsYPQSuQKsZo61DJObdNPGba06w175cDIYVn0+q9eO3qxFos
QoDmeiP03P9aT6CaGM/1zyG+hUs1GupstEruhrJaTZqjMWpAC77DGVeRiicjcYx8lWzcXtX3TN3I
wg5wN73DpcX8WKo8PruYuxm7hoiTWwa4FZknlN3oUN2oeSlHhL8LYRScDvU8jgoo218jiewQo4dB
XbUg8OUiNPrZ8NPyaGTSsY1utKHV0hVtMI/LaAPAn0b/7GvACtJ1mhfYajwi9PXpJDibN8loUdKm
5rCWvS3XnA3Dnqze4Iny1uAPFh3nPJscEz2s1kk8wLEXZ4glpvjYlCa2dE9GCM6DwMikANYhJB+w
WY2DPX523bHF2Ofyte00D3N7vcbztrP4kMpw103kfMZxp1/1nqhQbw/WY2y0yMUr170lcM/gqfln
U+LxRC5yat3gCnmi3ebIsbNTiFfw56EB0aFfRFSLH2to5Djs6UBlVSWS69Eu3a0otYq/MA3mTcFG
F5D7EI4yotOXptmZK7BEkxaYPyDZai9Jn8q7GqTqKGwpshm1KJ6ZdavPysqaYwr3c1Xn5bCd65JP
mZaWn1mlNqnD6FI4OhJXeWuiVyJ8zJVCmOtZ9dHyJI6fthWRvW40kysYaWqjWPV57VubcR5eroap
0x+dpG2LtXRk+km0UIzXo19YwyIUIRPFpMEuctFmGBItvMjtX7FMz6ZtlcYK32el18+Aoyk5HTVf
V/SqiUTdaMwhzqNONvIQ2NskIcFxbTGGnJYFluxXTYz+c8E037wJUiYilFjlCwbB7aal6VqVrc73
FegJUA+YaPFi4UXJz4zVFxPFwBp5JwE22ILkV55sjFPDccYuajDSDCdFaAB1l1ktMlR3LBDXTF9p
hZ4b4ktn7wYciGlbqgPerxqGvL2niYXFhBK9fxb0BeMumZ/7SG+vyyQZ72AdxPdDpnQLtiuMMIKK
TFqkpjmH/oxP2J59FdklRlQlW+wUowKwV/7QkImAVyhKODsX4Rq/VbXCo9H9TFKT/ITJY6XALjX/
AE+0nwtM26zXeVL669GYWgHlv8bVMXFcxMsQY05trk8CW9msMxeDNrm44CaJOuHdiJC45xxJljVQ
hE2Sb1J/NBOEd9gnilxsOy79O3btBPTJGgjWfpk5B5XU3AQCnFbuMLUXA2LyIAq4WgFOF8Qle/dw
fcWqlK7WsL6Azrw65aCNfKvaeqWTJVd1NKYD6hA3v06wnHlEKy3PuLy7LzLwkm3pMMJZ4Easfabn
1A5e6cpiK5t6wFg0zAEMI2PiyoDe023jvDJuTbqk/OBVsX8Tdm71zS90EdNDhvoerivxSUWptAVz
NXwrh05GVnt0vNEsnf9BW/f/oiAXqexMrvzPbd0+y3COjZs3bd33v/RXW+f+wfgIUZRhE1Dl4+T2
r8bON/6A5+94M5kXadFFdviXJNfk/8KsyKN3c/l5AmLRD5JcxAiwsXwaMrwOzX/S2KHqed8+odui
SySeD9NmixbzHcfLiUWSGU10GKThxmyd0iYPiOVdXVb6OC/62aD6vkolA6iZJBUsdeXRJYQNhhe7
mnCGAOsANtF02U/ZZW+18zaj7WDHGZfdl84bUV72JEMJ9ueIfyi3rdmoU9bnHlnGhJNxCVx2djBv
cjoL9nszb/3pcgoU84EwEcJYr9UsZltafQmHoAk4PYSnyU/+fKR48+HS4vS7xjWVE4ekjrZZjh4z
+pUR9sI8+SZ9WuPnzlUvqDRz1Z2b+RhzLyfaeDndMOaL76v5yMPopL2uQzM/5wl49dolKxac35sj
hgpbDzEiTqpzZmN9wI+Xa2ZX4y5EcXMwcZM5GpG3xcugZtpXxuXGLmyHrPuIWqHtzdRYDTbQNfeM
+THzqehjq87uDRN6kh+Jl5A5E4Xe6K8gMFi3nZnUe4UKGt9+8zbCeBEvIYcg9xEfigF39VvL1QiW
LvqzrffE0GQZQ9hqcKPPjF2qrUBtuKwB3I5Gjj1D7AwSw2LL5bVHcXgFFiqu+wgHsUXbTd1J79fS
LEkzrOr8W6Icf6NQ7WCKg7wghONwRvv62Q6CcmUETB8cLSJtsOEPsOePvtBIjnPzYlllNukXJdgg
xID7pG6sszX4w9Eihe8WUgJT55TYN1R9r3bp9KspHI7ZHE5gA4pj7YjDQI1d3p0qh/w+q9N8WaRZ
c21aabTEsIV+w0/vCMwj/mVIu2XMjv2QDhjgiMYcrkeoIasK1tfasPlNNSY8K10F4cOE3jvnWpSA
xElR+vzYJKnXelUZRyuS+mHUuy8Z/z2nL7k5ripAcrkZ/bML+eXOo81akPOdBDjNTNO10Kx2STiW
tk2ZM21xRinOhIVh3uh07clMhTiOhOJUtSU2Bsv+qkR3+qxqvNTXWttGB5FgogPZIZMLC1v1lcT5
Z9slQbjRqOEctL4HPXKulGok2LZDDUjUe7L0kkHb0egSwtOwBmHzwIfoAq1dOlP7qJHPF5FcBOlR
3wTuUSgQ3UYWT2PfJbeRhUdEy+wGE6yVn4mzIfVsjbnl54bqb88F/EgaOMINzOBzwjk3oJjtuMxj
QtREDyg6f1PjF8KKEA1SNDL11z+Kjp5ejX6wq3qlXfX4FayDrgpXiS6eOQybG9xJh43WYMOepaG9
HwkDeBTMjSFE4YicB7DoNQuXrkQ7uEjaFoD3z8weqYxdLE8yeCBMKw5TG1MHYGMtWwRjBelcAcZF
wgHgqQU9x5Bg/9NX8SalyMA8PGlAX6zsrvLscI9MA4bOlGL45TsUBAM1HO5l0OSqqt5O6eBciVox
t7H6fT3iPkZgU9Pf9YJgCGPUdpoc7eteGFHBBisb0ev3RaLhaLSSRm0mt0Q5WvkJ5Pg6p0ItJQ2s
40z+Q2KR34BCNoVXEAe3NA3xDcHbrwVN9J66DuJEbLw6lbKRtuJV/dLUfOTZOmFFLKJ5DLMCBzuy
lqAohDRAucgg7kTZ7cixu4iG2WugrJlg0XC/TB3JESrgfFYdazAeh/HFHwcmjXmsy3vaz/tCd2BV
4HZwU9LPw63zM7x2Qjsw9hbhGIgMTOFSPNq0U7Qz5Z6YDmb9MZnKq5L4x3ObuN+qUu+XoQn21Ede
xmTaM3BygMXkLSpyg3DVEzEUcyJTO5uUUKIwNJJh4PpgVUWQYnQxEcGEa7YUib4bjIyquISsRB13
iyY/pxrj2UVEu6SvafpN5yatyQ0FaBy8Xdp5yXQaRO3cDVzY91YdsEXSnqW3r1tlPzVGXB+iKR+b
BWpM+1PL6sfgBW1YtDS0wKUfcSr3LKEgmkSAYlBWIog/yJHgh9ZPCtLYZLsnoyW8ibIuu4ctYrmL
WsGZjNKAhetPffQMf7lZK1PkO4PK7dVDw4wbkFcjWwrHVpxCMCnGHaKCgTX16F5V5bE/LKWIUBkm
7a7iaP9G7Ab2lKgi+qtWNc3tSDSvDkViHGigaEXDBQQG2hH0Ht1Hojbkq6z1+Jk7OSwWAP1XjTXl
N4Gy/W/6EHVQ6bLAOmu0kh+1NJuuc93dw4rOvua55XyxC9+OF3FkyY7xs8rWOBfGext3NtorzJQ8
wxxXmFd5OfGLvEWULZH32KnRPmVOk30hLCkJDnlnQi52qri/C4CPHrlH/DXxXuGmG0eT7CbXrQKk
uUYU7kkmGj6ncewLDqMweIQcq2Z1B278+Rhpt3HiNKgRrbx+hniXXltZFWLoH7TCxR0qn/Y+ESxf
RCvTM1Eh91mT9eYynopgnxqYZRlpxGYlp0jeTNJi2tP0jUdEGDxMvBxNX7+qiFN6Jvqx/0pgpXzB
Y1MxOsZ4ahH4Oe5Sgxy1Q20k6hauLjMfAjMp2fURLTZTXtQ28Dh2nQvpaedqffXih0OBCe8UdPvK
aK1+lcQJLjy+mycfJfFcYuGVVntOxJyHoQ2WvHbaKtuz55gL0QFX43IUoHr85v7acmv9OfDbQOD1
RDQ8/s2ave1A8s5EuOhbBnAuQYddgWDXE8mW4znxACNUvrRS0z2NfSsPBpD1yqmEvhoVMSGZyYKb
g91m8ZRYS50QCIhVJJ9GcNYWsPyxpWpasCXbP2WaopF3A6Qng5tU+8YV+P/nWYE3U5207iIOu8ZY
Ihgpn9LRrIp1y3wRUA03lK9zS3gV6H21skznkwgj/4MbFfkrSWDlxormSAWO+CDHAj8ttSV0ZU5E
snP1fQxb/8qfhPuCPVi2q6IKKYYZ2sCWozVan9y+jo4tho2PJI0RxOHlmEEuZK0abO7Mcsdsi39M
AZS9HXP5kdyXQCoiayPjldAPmAeFTfga8Oqd7bdkuCSDqT/j11UG61DvO9aS3hChC9z7xZemJJgt
d8K5S0uCJ/iixYdxap1mYxXRcOyaDjQzIShjBRwp0atZ6T4J01t96uInWbjX4ahWZZQr5vfaugfU
XxZj69+J1idWyiVSOPRxu1nZfmXeML/WyO4N3a3E8oZQuVqJTyihTXQ/ZRU+FoAaKMrAMrWFoWGi
B3oR43mXheE1bnbTukdosDcJrNhOwm5XU2VlgLt6dzK0aO10df41SkwM7OPOcSG6IxBfqKZAc4mN
zYfQdoNPjiiDjSp10CW+zalZVrXoriJzSPchZRbU08DWq0Vch3BPiX5KvuB/oIpFPf9RaVHG0WL1
VyVk/Y9ZMGQPMbFBW5BTjf4g6E51ReojC9zBcKrOgUJ1asS8D0nShaLOREJ2Oy/2cepBdp4+NWiW
60UU9EA3UWzjVldVprOWwTQdU82oDj1j2xOfMCN9O44/B1PcbvK4bSFzSrK1fCB9mYXWCiPSj9U4
9N3SMI36NbSke0syl/bVwMpsf2n9/hwv3n5XPXw3fv/XiPLdv/6HieUbA///3ujzP01R/y8cfpoW
yNSvuuTrr/1/PZMD+mOX/Odf+rNLdo0/mGyankvDOzfJ7r/Hn67/h4sGEWMRqAoMdRzmf391yTbG
VeBJsO1dTPydWXzyZ5csdNpuH08rw9LnqSU/8K/p75svMvxa/vnv/1V0+S05JW3zv//XOx0UYUEM
9OmOLfp1vLDe238YypFK18Nyz2ZOsforQvvGqmF3Tlnv/UaH+E78d3kWSrzZK8sXIP/vNFeq0Ykn
84xi78KAvZ4AuK9BiP1HgDrvJOU/lXjOzxPoLE2OV0bJxJq87f9r6mwXOgTPywn4W/R6BbMhGSbc
9IeZvtgGjrW2Bs946B0oND+sg795se/0UfPDURw6TKr59jzglrcPl5qOL2xTF/upbtsveYbiBbNJ
5Z0A/YbzgLj2MTD136la/+YV27wtC97PvNbea5YgbSQ1Xl/5vp6zGC5+x4q7eFr4MdTHEMPB38jA
fnogGCcGQCyi2YD6J9V2Mse8m03t7yItwAjbq9BdQEBf556lvViBcp5//VqNn96rCz8Q/T2+Vbxc
LLvfvlcc+vQpDObQ9XKQ8GGcoDHn2aeuyLqa7fuZrhrEJYE1u2NqnKWyi8eioh1fYivNlRu6jXtu
R6B5ily7I02aoevJoGl/Gk3vN6sAHiC/zw8qMsGGhxvG3keA4bPZ3/2+BROvMMnbbmfjmCAetNy0
g2MTZijKQqzSVrlkxHIgkHpkAN60tvHAHhzPGjlOO5Oe2DlcaLf5WNmc8WjFF5DCWEsNVNPjxRZ5
iAlehKNgYuhdMCe7RvPBe8ALH7lHZzaws7Q6Jtx+NCc8nhmjX2u1iwt35+rlsSL6ljGTM9wGsY/+
eaph5H/yCN6CC1RPg1p7qcQ5trZsYjY4JZxV7BFas0t0paGZxr/7LGuzZskFiaRFc5uR+TfMscgw
vrJK55bMiONkuOL6VeJuKMb+VOgRluOOnUCWR6BtzmN8bGfHnH1KsYNFbN9CJEwlEeBDIKvnDrL8
81Tr1t5RKea1g1L4/eeWutWbBvjFlxPH10CW4ToxavuVcOfh/N2DNldB9WxF7XDWpGY82LMtdDzF
9qvt22axL0Z/eHYQbnRLbl6YjLNd7rkThCesqhS+R46vLsHTyIAeTRiw9arzCOjIOt6jNyneWy2M
h87nS5s86T8i88FEWnMwjA8xiJdWbzOBKWNMq/1BgyJ18en/vlajJIShFll471zFM20PYhRkK1S1
1bM5KhTFTa/gFWrE2kcHH4pyvk8l2Z4t0JHvddSnZvQxUjiAexXn6apNO3dYo2FnnajCEa9l41XP
UUgiXjjbdfuzIzi+upgAQwhkZWAWpi0F2drHmpgstAmzP2/XjTPb3DF5pexu2ODgDfkyLNNJblRX
8yWRXo3oJJo5oX01f9Ze+BnUOGJgLu8f93CbdGhPkI/pEnznaVGzlAUl4uW/IUCvWOYY+3NuTBF6
OFXdIUlWqz70/U0nGxZwNG8Pp02RQSHBC/CZbpSOa3LTdyg3Bkg4FuLe2lq0xB4RAJd5enKNkKSp
bEro1BzuadARRaEtGgK1Iex2XASWxl8ostjQ973Rukw5QrJ3I4BWqLZbULGkX0nEA8GZeC87A9e0
KVuLqGuDkzn54zPmT/0XhXhQMVtqpvi2HzWz/9jw+qNtUxRq25hRgW+FnjLS8hiclfDjEBAom/fc
PFRWEK2HGFJwUPioFxhVSkCCfW9JsWH0YV3b9P5LpfpdAJ5xhPE+PDh5B2+3wlvZMbXxWiBime2b
jadGN+WqikZn0QJn32j4BTHQkg38c7rkFzIIfMH6anpsmvx4OCpXg2zvlSEwmj47KOvldA1NJ/wC
YcO4dgh9O0AUda4rvfAhU04CoUrR53zhg0ZS40SS+HbWM3/xY3hEK3Klw3jF4vYPtB9YRZBZ2/gL
w3WDRwtaZLEyNPEBE0ukErV8LQxC0pnu2GIn0bMq/kOLRVcTiRmSD4DKOzL4lwXn8nDmmmMtm0ER
xTt8j7mlEWdsx6atnm2j9R/pqElTdUMvB9ZXajhPWMJh20pt8T0KAIFqtlBp/zqUXviY2A4HZmmm
D9hZJB+TemJj+aNt7QMdx9sYt4a9V/m4m/j45K+4RssHh5C+KYYe3fAxwo1hoeo92Nmk+x+npjJe
8lrTAPCJ0PL2NPWTBW2maoYNYEidHhzTsj5NobKdNbLfw7+D5GsowPvQ8x+QL8n/SZh8xTzy3nS8
1EUb2e9tq9PUyuqlsWRfAoR+T5UvzOJm6NBobci1eHwfLy9GEyBJy4T9Z7x84UJDygyL/77ixqo/
2JFvBp98rwcakbIKys3kYROxoI3p8GxqUu2UZzEDPTcHI51aO3xCRVnuoO96KLMsnYFyG29do6rT
JYrB5hlAi1qkam3vZGGwtUwNxdcqiVRcx1kjOCxEFtbXtdeMe3gDHqD3yLVAKDfZc2AyX/QMGqod
4JGxSJ2JRSNR2pybUPdW4aDNS6lDRrUKo9lq3JztBST2Zs0i8fk5yuS3cVrcJZuer4ZUDMRXi7xL
+J1c9I2LmJk++dBpwRIcrNA/ORmG9qvQJFYmq1W9GyPFOajssGm2OBJ6J7/KNMYlJU9OuEwAKlx4
2henc8fuSTW4mKOXNQ+2gkm8TmPCgX85AhmFko3skmrP0u9JBbpt+8IjjrDqxanvOn0LYX1idDxn
IRTMA0h9xXmJSI6JlAI3435saKnJy0C2SyyCnCOSstZ2qRhG+prt91/LKMActjJCx3EINI3ry4Wv
f5RZXe/UiEypVTN9nJxQhjtZMR5MAMiiWXRjLoYrw6FHXuq1Xz73pqyiG9NW/NaMcPmsvZp4ZFHH
o3sWhLI23BZOK/AqzKJQMgTqPV25Lsx64Rzw6k/kkvTs8T7QSvvZiQwOVpgJyamv6tmoOusQSVid
ET70GHKPnJuZcxKT5TWci65xn5Wafqi6SPvW1gg4sIEH7ud3npNVNNd/NIeeZYFTLje59FvjgSDN
WbJQDwU+bK4guCMc4vmNEuo4AfsiEF52IOZcmDVH1X0wf6MJUr3XqctZcVnDKtIMSdcAFKHX+spu
qjmS3LMD/dGAX2EL3hOl5T0JhVp3r5yBud8SyUoYeecsxauBq6ryJwsH31DiZo6+XQuND4lHtRxu
BwJNF65BuZHpgOixDha/hLEUr9oe4UXvoGwmIJoaxDUj/ZAi+IdM1SpkZxFi3WiUK9Rt/iFDlXfF
1y/PDE2ifaoi7WnQfDQMLZieaiKuntHLdyGMhcU4uNom63qbz4FAuoC2vdBd/yhIPURwZt2h5I1X
Vh12G0MPDXI7DcJTh0HuobxiLNxmxrkQHDELyhAwU0WqBOBku2idPP2mxcLeeKoMdmjPczwOpEKW
VTb9klPhG2DINy0bb/wBPzbWNYVBBwELial+Y+fgSqjelk4z5rsBBwG4gmFwPzjduEm4RFeJjIgl
F2gV9VZcDWZX3PFtcy8XQ3bg5su3Ik81MoMZVnmYuYZ+dtXh/weqGY03+liFHyrN6Z7r0rSuIUgl
5dIKdQrIQW4zP0MwoG6t3DhT+RE4S4bqNxtx6GEeWMXxIjf9BD/Bwu1F4JGAMn21pcMXIoiSTDc4
f/TRCgY7nD8qAlWhNw9A7cZOzScImiW0LVHHadgm5RGdnYbib5TVVZNmLNI84rSJnZoVOSmsAckD
zSLwccY7ePFQdq9+3UbNXcebrgS3ahoOG2ABCjV2LW+7KKgzic+NV+0q+1L0qwEBxX8jWe6n7odB
AH5SYBm0/YLG7e1z/CBqu6Rsq12GdhI6nusaD9BCyHUR2MsdHTG3Lpfj8Nefb+6u330+PFCgIBBX
JbA4fNd10ZJnFuOTajckmfPaanm9y5shGza9G3F+lWTZnB0n4iyWaq5yf/30n3jbfGrfpCtmg/NL
vM/TGxt0U73hlDsM8NENTV6NUHw+dRkBctq3ITlDC72qaUvmyhubYg73y6/w/xG738gVTMOYXWH+
M68FjJJx/+ubzM0//9JfvBbzDyKAflQs/JvXAvame9ihkBzrUKX+iNh5fxCSrpu+g20hSMj8pf+F
2Bl/4JOtc/X/CwL8B4jdewQE/0cM2gTuSjN75uc9JQcomCSDEJ4MN5kDQ4V5POxqm0TKINJxM1gA
JuTlKUkNrf9w8SEYECHCUWxgG7+6sSpMY0XvZdH92CRcjiibRSYSlP2kfTELm1OiZAFvdPvDm/4b
TOwdWARYwy/s8Wp18JvZRvztaeA1HddaPUFXDOnOmS9ry++6IlR21z1N1++yby0PnPTHg4BHCt0A
fAFehVbEO3v7SC3OrErDfvfoOP6pbF0SxzKsuKmOhAgl8iS66R09R/XsU4dKEpOEcsWOi1sFG+wC
jXIfuDFH16Rc3krhBN20NWe4xCs4QNfIEYmDw+L8AVNvksdEULDNG4NDJiQ5mg4nDahKJCqHaWkP
HaUIXGnetebQsWTgoStErPYr/klzmSrnoCqCRVS4rt2AGuT7CdI7Guk6Dt8IA5kWye0mgKpJBBOl
W21YLILeyuzX2kKXPAqNcnpqK6JCvZKzDSk1njp97Pfh+gL06FTZ9UpGoflgoByYFvHlWGpqQtu4
KYEKHHTBi8GMvYG8uxmLUMhql05pomIfopwz7dI4kS0eDR9qaUd4lkjNNB5MeB7N0UQgYl5jq0ul
4bijUz2ZVkeT3dYEwrphMyMapmurM/HbJkFomTkHhqDzfLHMdi4vm4F3PbYlOr+68uaSG9HYtAzQ
vZmkq8/dYsU0jO4wAd5cDhf4j64uiW4DiOLOoqyLPFqJ3uLzJ2lhvyY949hudOgCvuMXvVHnKxk7
d5HT8aN1xPvhOh4F34Ij2rZ5ivpCVTsxIfxb8x65KnAP4bXEWkbjO9itnO5HapwJLb5tGkckfll0
mOavxJ27Sl/OEZX9nEHnSw1sJs5azeV6V/1VFPbTHZZA0QAezeYFGTS8lZSQk9dNjZMI0pMZsq4d
t3fxOzKzNdE3IfIcaSRoHYbxwWlNOEHkMLroFgKKnAl7iNcwae2rcQydR6LVjOteVdCmrDR8NWGo
7vAlEd4SiaL7WoTMzCtLTwbYCizZqNeJfukVKFWU9LzxPAtSmoHBoTyG5ew/4gnUtHekGc4hb5gL
QNsmMj5e9nHu1Dd6OwBzNXaoYYyVd9IiuH7kXpusVcKKND/3+cB3F1uV6L+NyYiVJ/+YJ9+qoQc9
ynXjIXGgJC4Zp9qvjVlQxEflnEplzt98lmpyDrHr+W7Tnjwz7DjI5OPNsLncpGBTplXZBxtmDFXz
dIHwPI74eg2BlhccExvsbFPK7KMNMllRXxHEGaKLT5FXm8OtgHi8w1ZjRHJRdLx6t+x4ikPIOTJ+
dpu//g6CkcY4q0ztujwWERmfD+k0adqj1qEYOrVQ4WpYDQT1IdXATuXDlPej/yGG4J+eiTSvd0Ou
1XIZKNCGSWHQtpjGGZ9nSMC7JJiIYvB7sGalU7QEmUfRQrXN7oG1SC92WchYxvDFlTNITNE6b4q2
FvyUoZ/hFELhSafs8OVZeoYXOU9D5nXmTcLoXdJ7GhdGOShJ5CBdpmHKeaaWhvhSuUFYJy+AFzhy
LWwiGb5YAWbUH2tOCFS4TC3sGjJNUTjeYgi1wF+7WQiSDNePn0SWRHJoJMmJqzarGe7ARxk+el0g
0682+k1TLsRISb/OdWWaN4C3bNyF2SWhsw8K08txJCwpqPaRaU01g/858wyDAv0lHqZmEcehd11Y
uv9kK7KSysm4d1U4ALnMkWqYTmjrdI5ZY2HMfSTRa9YcwmZd8tjyOZrNYMBsryI3t3ca0qv+VIpE
avHHEACnwUbCdqAeIOHEEilDBlUxPHqEd2YurVx/IUmLdqaYtfQjcXIx6hxvZ6Rm+ClrAvfrEFqk
0hl1cdPStnbI2sZ1mtXDnVO64YttqWKdc0mtCAS3zp4Mihf8EfONWehhsHQnMCy9detbYGTcFiCk
WvT5aXYVV2H2wUwaVNQoeDeT1g4LTZEqWNTY+ai8r24AiPOTLVS37no3u+NYr14Sv4vulchue1cf
km0NC20jR0k+0iXUDxrhfUgo2Yc+F024qef8PyR4WMjhMH/IkHBsmDHBr8IjqsF7HvZsrKzygUun
eirsvIowgmmKjRfr5UdmFPOrzWOf5N85etDBh+gaUJj4zljR/ARu8y2ucVHKOiF2Jhjips9M8xoY
xYXtqdtYYAwj5cCqQXRzlCj2t14mR5KiSN3bu7jvbELbuEuCstrOvJ8VjNXqKUlrPD4GtFhg+IGh
1mOOMwL+YsE9OjpnqzX4r9t40C21RGPygSeEc407kjxyYI87vSjGfa8Z/n4CY17jpIxnsynoCDBH
20VF4zyoWE1fdDCnIzTn6VhfMiF/XRK9a5CoT7A85n/IEhjqMix8W5/IEqsGQliDw9DCucEkL1vq
vcUlJLTag1WoyiORDL/LDH7X/l2eatuzazmVrssY7e1TBelfbtSDHFySTdEqcTBUrUmN8etP9266
fHkOLSaDOqo9kznh2+eoqHS6xg+DgwAt5EzVaXnKAhMDfNQ4MP75w+j5yAugQGbC/O5VGuxhLaQI
PHgZYFZZRmKP/idbanH3D6eefC7obd48fqS1pZN+V8jK0HcrbdCdg+UwxCagLt7aPckZmNpgZuGW
v2vXfy6cIdmjgmaZ6I4gzPvtezRg6qCLyu3DBeL+fgURGsmNYRf4xK2QmPF6f/0637XQ82eEYMCw
3oSPZ/1UrI+o01q/bvHrYIqiQFV0ih8OVG7gYjC5AxkKcx9pueKfdS3h+vj1L/DzIr3M0DFcZ45t
MmV++6HLQkh9wBD60HUxMv9esxAR9r9LUP7bp4CxYZuKMI7O5O1TssDsiyBunAOZjAC8MZ54Fyz4
n38WJPCwPAgJYOO9e4rTWqa0NT6LLxuGWvGcBont0urXT/mbZWJjxIYtK90O7ea7N5ZCsY2ruLQP
5pxfDReKRaHGninKJQ60rQY1/aal+/n84kznDONjETXEY9++viJWwdhnjjhoZeA8GZ0XHiZdUYp0
GXqGwhvBlZxmYon8+qP+fLKAsJBPBbZkoTB5/1EZwsU4qNjmIe3Y3QES0GM7w2RTAob760f9zUdk
cbgASWx1Wv53h6WLwpZH5eZhqCPoBTm41TQPoTLBgmEiSsjwvGp+/dC/+3wOW5DkA0Csn1yclR4X
VoRfweESsl3k8FUy3Yu28Bx+u9MveNQPaBlbHe4GFpZCXHwYftppkVd7GEPpuJ81OL3hIGv3WHDp
2blSU404LoMnH4yUyUDsdBXUWs21kmoINkJrBM1FyYAkxCyEQFYGKx7uQtGtlzpV9pvX8vMKx4sN
zYbPiYRVmfnuQiEitI/JmWOFY3xqLeMgrp7RCHBfqgS7ceY8lPW//iaMn08IHwIRdaVFfNHPEVBh
Bl4ScMcdNIzZakwxLfqHdhjaL15tcGXOc1nWe8L8VHZkiys1Ey8s7GXOsjGZAcmwY25OlYSP2oi8
+x/vetRUUJ1moJVT8r2BhS5xllQeu/7CBkl0LIiMULMIhLcKVE9S/x2M89PanMlF7AagHJYovJa3
e17GzVz0j9NBCUy8Grw/k8U4595zs9ON//r1/93DZuRYB6DhqHm/Nr0JWnMo/fEwYLV1S04OmeON
R5cDaZN28dcP++mr5pOB3eK1Yc033nvzcqYHRoWr8HgA96exDGM04pgVRXSJv36Q+S5mBdMOjsu5
eLD5cDNN7e07zKwoHqDl91QQRFff6v+HvTNZbhzZsu2/1BzX4AAczaAm7EmR6hUKaQKTokHfdw7/
+lpQZL2XqbwWaXdelmZpmRYhkQQBdz/n7L02NdywRnzdZ0+Mx3R3VafLoM2JHP8cTzGG3Lz2bOaw
+bINVo26JyGYPoExUSytO6FRx3iM9Ei5pZVF1wsma750PyZStzRO+Wi+7TECMZz7/Sf5+/cDhgUU
i7Ukc/4dsZ+Us197RdedLPh0G8J6GbJPcbL/z7VmXDNJlrbrIKWipfc3PV8fmVY/qrg9tTD/j75F
5jo2IfDmhkUX3SnJVPqHD7fsXn9aGB22tSXQ0+TfyNz+9i2VurBF00rn5DbK+QGnZjy1Thh8+WiI
uF5HV6fRuXyqoBf/w0pnfb5FgPdbrs38glcmXI894K+3iJOHfeJMSXoSgk6SBpEPiIMoA1dD+1xP
KvTfXZFlMMqqTnTXALd4ApnbJQern6FtA6SY782PSabOln5N03pLYTHARllppmSIBOGr7Qd+/63X
wxzmN02kpAQMtBZFM7FwdxKNy5d2ub1y0DJ6DwMdjfLYznW3slyEWnJStMa6MKPvl9E4IqW5GSNv
40c4AC/SXCbOJvPBu4luw3ULUmavYFPfVrMw9B6SJvi1sS9hxmN9Ms+0pc0SbYscAhwxbX3uM8cT
60XhP22qudEU0Do5AVAQaxCgEtvBIOIGrOAAUKqn921ix3tbaHkVz4wg1IMZr8jF96n1M5riBl48
hFj10gydgaffjmioI+bwja4Ia6NFuQ9a5laHXzqzstH8qW68Pw6fcIPpvAT5cq5pap41sp8hoNIt
TybkDFFL4T63KkBc7hvqHp9IETNUJP72nEXN2N91NvHGG4vsEcZQoqiz+4pYd8asQy8aJq5oqTLT
8s+gfSvwpLXovoMM4VNMdir1D9stB+fSNngc196U8zWDoOQH+egI2ibe7kO9JHtuMyt1ziNXEypn
DZR9l2R9pnZuPfPy9EHoXPVI9Ny9X8zIYEc75DcObhyKdz0tGnOVEn+u0HuA2suWQX9gAutC257b
KC7LCRfXvWAQDXmH2yW+pV6t2rWYvYnZJ2Pg4zi2nUfsXY8GShOCAMTYYgmXOuIOQii1SBm8KfHO
zhiK6Rgrg7lnr8SYXP8S7vkgVfVe5dSwKwtUZItZ0VTt4y9Jg59IbjDwf651bSSoW3+dA+jZc/fp
iKS7Q+xW9M3wIQPOJ/VZYcTVc6V+gvsLbz+0e79acEQF8mbsWIlHB9jYWxLGcbjthg7p2a/HCqMm
WqnlmZk8dClv5YfmYoIx8CiUQKBEt5fevIUeb1i3ruQuIqaOyizOJdfVIp4boE3aDe9zAkJxpxIm
CL9GM8J33kJpLweJyOFsh3feeStEunRiW9rzuE8of5Qw6cB/bH94LmkyxvSuvDMGh0GvMjNR6a7y
MxPuSRDxmBa1waSBJHAuLNQXBw5HYEXJXVc2vBFh0jvZYbnr7kstGvUKtNM2Rho9MgPMWwVquEiV
i0c3TUlnG9owmX+gD+eWTbGUOnezYJC+iWfOxjbP3+QV7MeMAWBGxrQruFccpjn4AJ3e9p45mGco
B8C9VbW9ypOxNkCVhLqgN29AnDrlbUe3fs6Rhe/ooGn/Bee2g/XKNBWtNjrkwEgA/w0Erf3a8f9v
TvoPc1Kx9C7+tNMv4Lg/AG7Xb8WP//6vczUkXfJWkkDyixP3wXX79VP/Oyj1/+WDTlsqP9pY0GGp
jP4guwUOad0UoFj/f6V180d/WBts+1+sX4ihXZ5MjyKOeuuPQanFL6Rvw3ZrcaqjsBP/ibVhSSn+
8+4tOA/TuXCAs3JE8eTnYoGUjGmoEtEeJeAKmmmpIe7NuNEXf0zqXdWkPlGutWe+d4YXosUL2uNc
lOEJtTTOe1qRbDueOFemW+4zWvULUwZMug+v69GvC+hBMdkS28rsg7WIU3UjSmP4kbaWOMPEzL+w
WvbbuiBNCdZFeIG3HqtNaXnjhl2CpTIy22nfF4Y+wCFxHwZGidd/+sr+eeDKFXBwlyBDsuyF1PC5
T5UCawJUV9dH1WIHQCofECw7BKxT/fK5eN+/f71Ph8GP1wuoyBm64j5A8vHXI4tlQNOOsqymr4rM
VkX5O9Aj5Eoh1+D3r8RN8um7dTybhhgDDJwwf+tO6cEVeunuHSFndhsLlsEykjT2vh0mD8zLnP0c
p+H971/033w8mqUevEBuJh9lx18/HtzJbiqgTx3ZJ2dGE4uFHwWuJ4GgSkJH/vNXk1AyKEd8Iso+
94yiRXhZFimYc3OS7HQteHzltmIiNSR4/P1rfY5+W765AEUQsiBOu0tp99ePxrw1jwv2kWMTq9xe
2zEsPwaSRbWhyMV8PcfqZmgHcZ66bDzAqQDDT9fsn1J3/n6FqfDwrYCmgNvOovLXtwGtgxjuAWJU
M2RsCaqbOyI0wvAxcDFi/8MF/vs9JNEGgOpZEi//XsciIsztvnVTrK1a31V+2216gycYg2YWH2fU
lSmxgkHm/8Pr/rsP6bkIVQQ1LQ6wT7UfkzZgti481HJqRjAhfJuTPUxQyRMEzb//Yj+91odOBbsY
HE2+XoH84q8X1EmMSYxxkBw5JEabRs1etqrNdr6K5sl++v1rfVpvf2lisLqh8fBM52+yJzTDMMpg
Nx31rCexqaAFnfLEHsXm96/zWV71ob3BA0RX7uN2tf76mQb8L61bqQThNtGr0IzgiTFZLC2g97Z8
iJMENaLitIFqA4BkuIW0Fl9+/x4+3TvLZ6UWZaHj9Ih87nMPBK9Fhpa15z2QlAcgb2zgDWojuoT2
XJyqyAdnh8DvH9bzz5265WWXeQ1VIZ0obPqfvs4xckEhIEg5xuAentvULU50aubrOi3jfWvXTOt6
o1KY5WcVeetwItnoOLml+o4rvmm/1WNQnLKwDA+RaRSnEOM4OY+pcff7q/Pv3qc02duXqRbNxc/6
wkza4USJaRzoO7rv84ydZj02ecBXlLuTeyiJpPBWc2p4AF6qKbswEZ5xn5SkAw9Z5VzhYw6PKvHt
68BwO2/nMktKsR0H3rj//Xv9+13r0zBn1MGEBQPk57cKkZ4mTz4lxyIwmb1muK0z2GVdv/396/z9
SUSuxVfGMGOZqnzeGxPD4qIYXUI4cKXvAnQUJG9klbxC+C4ffv9an5dz7pNlagI/lokDs8nP7fHZ
72TnqJTlHPPqJvLDcWPmZKjmPCo7aDnRGt3FfCU4+L8YRYkUuZL9P1xYYX70y/7cP+Ft2DSFzKU1
xDziM8A2b2vD4skgP4mB+Hz0covFtA+UXR+joUYCg5TuXcYkLxBP+YGgxhHFf2ct4KHClBjlxvAU
4EdCph7g2OuaJeyiyXsQFxZNkQsqWVJKksa617kd/hzVkH/x51xfNLP3aRU0rfvgNQD2LawbVyPm
EgxYxWTdyyFzH9y4Ng+98MU5xok+bMw6MR4ND3HOHIX2sMoBTt4UoEre8nA23zWA8Utn1DN+SlWG
PwsfSvqpLNB2rRALhQfdCacDlUr2yQrawXJGqDKHwHGKpjeccuIbVl37abLtuiEC/CO0QIXOz3zs
HYT8vbLjbYeE+xLZPNmOZGkR7Zi8DzGLd0Vq98+oAuOxLguOjeDYTD9CfxMg1cYp6OwhPnEYKj2M
ZL43WNsybbwXv6HzcV+JlPuNpx+tclYFvDwsGAPQDyX6CjqA96KdUG5UFkQXb/nZDtDdJULIBFQh
mTok6EluPAaVPV/YZ/IvTTNPNx+XN3SnfmsxPrir7SbOTmTX5vExFJFrnyzoLpcMIMCwbXScQpr9
WK0GMV+1vWaF+lB9lVXGHVmZFLmYMoQ+DEnNtZuln3Tr1jTjR0clzvPQmrkBOMEsbxceBLm0Dr+H
ZmN8gToRbZCeJO8t4VwMK9p2jvYBkiwytySbAkY7+8kvx9YipYprW9hW8p5HhUXBWTlvYCZpJvLQ
wNvHZKfv5ITKck3Gu7o1x0bdoAwbkZY4InnN3Z6lSYsFLWSCqLGX+7BYaF0+7rFoPccEMWy0Ehxg
kKboXTnm3Ete0etLNBH5sgopveZV3436rpAG4OiF3rIZ4g5cRsoHgAKbThq8BzfY1uzi+i2eIhPW
ss/dKzNH3bZhrCr0SlQMrqyMRzfOuGBm5MyXyMjTU+bn20AD6lSto27QfTU7YDYCdJeutg3yKOKq
qvaOmWdyNP22vAKe7KwT7Dw0aTrzIuxSn5DmuwfmRuFj1HvEDcIHbdwyQ3YIRhhqgndTaG+fJSQZ
NASpwURI7RefmJEVyq69Wc09siLCOfAI67VFzbcWZC/tAoVfE/BGnq25qtaXIBlvkgjnSSqCHYYo
ezcNcXWC1w1t2RjqVVZMAWYDPhaWinYdZ1kO/IMkNKtz6BhJ5wVel31BBnvT0ilYjQTabUYiaiAk
WvZONsmTG7oQUrrausrh3ZsEFKB3KKd9FhTmOkPGuIq16W6Cmqy8JIjvu3h+h1/xVg9Gt02NgrBc
14EyrEfraJj+V1yGiIQwyebrWfnsakNtvRa2c8KuQiaTlSCuSojvcxCRjOFVVXrR176GZxE7M2ll
ecEC7CxnpMKar93Eti+97po7gQvqZIxEeREMe868hub6CpWc1wWA8Rsr6n40Jrlqs6hgDcHxDwE9
RTYt4sqpxCo0Iu88yJw3VOVMtBj+WvpJato/CuUtdtHRCq56IZobDkpOvJnQ9G0yBn1PLUySp8Ey
p4e5IvIZ7FNNoBsd3/mSIehaiCHezsl6/3tagJfA56KOtF0LXpRT9KWNzHtfTtO9N83z1tbDsF32
H7mCXTvG66RuituuBwrq8aTlR5DlHAUsMtrX7cxZBCkne2HpdmtyYROWIgyUkROyI3hILQ7Y0fRu
4P7bFBzzdgRgwLokrqlet7VV3HRm/8VDSrsRgLavnUZDDotyrDCb3oXnsYNpXlwhC8x2ZZrJWxO+
C7LUIXru02i6sgdFuHU4ndJpMHviPKbg1U5VF64k8Qe4L1gnj2XQxie74dyO+hJEjh4LbsyUswMl
Qm7ckSPiYbttv5aVL8ma6ceXARfcz95RGSkmpbAerUJ6z2rSgd6bJFLiU5/In6gGzmOlag611sE1
SXAutDdI1XZVLRaSxjtQQQeHAPFkv6rF0P6oLd/f1lM6n5revniFYxLI0gIscwJxxg1UcoQpPbKl
8+AuDxvcPaEd2hT/aezQpmjFo5EYdB/6PDjxpQYPSgJSYhPOSWMwRueb0mZ35/UGXQPa2hu/aqyN
T4s4dNMSxxaRGXuEvfnO9ftxSyPeecrmrrqN+s5eFaFIj/jArQtXEBcRlJiG7u5+lJIbOygvqOfN
dVgEFn7kXB6g+9rnIIq6VVtriQOrEUTRTNU+Z+S+y3Xnvw0L0YaFBqF7B+R7jcQGx1EWSn8fM5lF
7jiBho66EJqMqezrwfSrG1OHHPsDu3JXdUe+zXbOjMohLHbM93lWei84aGniVE10pQwMt5swdPLj
bATzj55y/Nzb03DXO4bycUQHIPXh2bOnk3hCdlw1ymsq9npPVpJHASCqUy7mnqerry9TWuS3tSv7
G79TKHuZzgbrJPAPhdLtcfJLY0XQAAGLgMEu6VD6eycai/eshJ68xSvWPDuRXKbFafYzkAVEytpD
iwhxj15SmrdfPKLz8LKoLTY28MGBJM2L+Yse30zsiwSMGp1xjOqBs6wvzB53cUnsSqqHK1LnkrVZ
QeOXQ7LNCkS5RlBvErLnsxWkkW5bRtF8Ad9dvXuiHFEbkTbvB+yBAFiZ/cg53ADe7m+FOXbvaYtA
OG1ydg0WAUzhJPo4HtiBp94cSq/75pJn46xIYlHxz5jw63XP5JjkFacvKZN642fjxuVFIbC8TiY5
PIHaG9+dNvFfoiEAzFSWAUhuZWofp6Cci9wrCC8pyoPhOkiTsTARFeuOz3MvkmszK5oNfuucDNZm
IZcTd7bmFEXggTV7CFIbuhpWE8L/ypXNu+rVwSlT88KILUf3OLFngLKei3U+DERUszjFw0qkjTqI
cOpPoi3qYUN/v2I5m3X04NupNa9hLw5HVNhsI4LuEPclptJ11GnjMckDcxeQf7Kt2RT2tln3p1on
w7ea2mihI+eb0ii4Cq2fvIYonpnmcsS5xF5tgVGwWnXAaBJ+mdHWvRlWbfy0iH44h/4cPcpSp2tR
8WuVo4IngQ4HIa1sX8PaSThOmsEaQ/cTB+NwC+bExNTa3Lv2lwhmO2hAlldMZtxUxRfUl+bK9I17
b1TZKvVKtPCev3OQea/aEiCik5nFSnE42XjYlYk0w1HvU2MzF3cqJmnJOyGfMfmq1MmgNvuKrTI6
WMqwdoM7/UADHOyp5Z01lIhgl6GxWWeFe2IkItciGcWqkMPOjwLy333L2HghtzOydHE1S+LAtHjT
SLfx4Q/+3pohfpCnmO+dPlEPjWvFa3KHoktajj+N2rRJoSrKlTuO1imhsbvt6GadknbODwyv2HDU
OPM8t8OepDDzPesFklXbYdfhIHRyhsrZdiT1EW7cd2cU7ek5E2qfuRGneQ5ca4pqd9NP6mZyTcFw
Q7kH2Tbx2ixGn9KkRuDqk8vIUfBWiQ5Ge57WO7/vfvStUW1r5vp74SZQ8JvgFZV/sWOM6l71Nb0D
Dfg4nTqwssZb4jq7KoxnzinBdVl0p8JoXqZC3wxZeOor96luwwtLLg2jPOmvoHT8TJvoiwigdxI/
VHOaBveZvwVmMoF7pEnp9cE7Y+ZurbF1bgJDMLLOE3iglfWuAsHByohY5GPrmLttv8HbtkuHmgQC
b1oNkfutGAOwdQVd7ZU0qAgi/MnP2tbf1Jgc3ZSY0MbLGYDOwRw9m3VH2kHLuPXEAJfg13leITi2
9wLBcpN8VaOCMdfHZ9k8mf44EAzCDD/ukgcIKfHBg5y2bptx+GpYrb9VeBIOIzXMeRhakFsqXR7z
2TxJO/G+ukRFApRuiILq4qk9Jo1Le3RKl3LCC2K1rybBEZqMAgfAoKvPEBONdoee4l4iMPoOfgkg
nlHnNHRWWdD55t4aSem8YuAEdGLVEDhwm1vt8vusJkvfZprOE40LsmKOUdFzR3tThrWKrqaTEg0N
cHgnOvznq4zz0MGzB8+47oceIFpHkCPkyICmqdtNlJxZkKxbkpxf/Ig02i7EbLDiVRkxSDIQWo4i
FFIby68oiyJu+2FTsbzQZ1pmGnM1hC8DQ+ZtyOh6ByhOXmFkVyTQjZTATThfDEdSJSeese3nxjWv
U0Mm47YPZsqOwWNZmrrUXpdiqU5EosYfqbamm9Sd4Y+JTO+YZmenmBjQFxgZNLkjJvH3opP9lgEn
lQgEdvO9qiZXXvp4XEreoMe3Hcu6g4Y8cnTIDdfc19jWj5zt+dUYa41tXFGgb+RMxI4nPOqrye1f
3ZwY96Tl+EdKVX0rSXcGDgCdpQanrNnyj1bWsZF2dniyY0lTABfRxR88egTLpObj9cbaMbYzyRFH
yE7MbDKwcUi7iq8ffyXAYHBvupT9lUeityelPgCAq9+6AqLzWrUWXQLfnm4mzbHHoNhk1qNL9yHI
uJioKZHoox5nzkqjuM4VYxSF0nfI+N/FQ2HiUCCc3Qh4i0U8wX/Qfbl3C9k9A8jgAxALVhB1ovRd
R+PllhGy+IpjmG+9zEze86TaYytLuE1qScI1YvOgEe9ccO/NPd4QPhfZXOFjLSn7mjGuq7Wc02bP
UY3afhhyJPboE6ZslWi6IjQvWQwG5r0hBn5Ce0ZJrmSIn4n739TGOaii+o3mX0KCV0pH0ddXQdt2
zIfzoKcl0wDrX5WRrnYI5IES5E1vXksxyasq1UzItKR5Fers9HHfGdjddqjwDI7/YHeBM+u7uO+I
UR4VegC2hjr8aQCPpylCmXWXD8s1yQembIL/5btS15U3ctloUq4dQZSwVYpyXy2tuG4o9cUDPHvz
wSWrMPDvXIc7oHcWWTJcIX5hnroPEdAH6NIoQeucfI/eQ2SrSs/8Wpj8CAkE7dErlz/FC9huhKu4
YVGUz5eRX7Ql4CWQm2YyzK+xkE5KeGgW7AkxF/exwfEafAl0iY/GkzCs8KcWDk2llLvJRoK3WRQI
b7QSS+h8pTU+9ZYS50CQozsSIvuGO1PdzmTdYLeBc3J07IHZ5NSHp7AW1VvmdYTCYO9EQdKNOcKN
Ng/x2issKqvScml/hVGUcQImu2APj8g6U7e0z32wXN7CzLPTgDjmMnaVdT9lxGx/PLBWl8XfC13U
bwA7eWk1dOMpJ2v82NNyhQPjGx1cighwIR25vuHngjbJrlh83wfZjetYJJQeff2tNP1gHTDM23dj
G57Mnm+n70MedkwYBOXOAR2LMtj37dhvo8qdLzYt8EsNgOmlRSsh19rV4gqhqLgpbTeEpLIY6noq
H7nBTBXsTbB3BOLCXtnI5S6YcAWeZS1pKaBeJRHe76kJp2DgLvG0+R6Zaf3GKNKACRzXPNNVK8NN
RXUKJJL1EXRCuY9gXT5qCoKfXgj6aBX0yz3YmjN3nsR5kUSLmt23Z30wPNhQnu9R9vluPP7wXerk
NQWG+tpViXpV6CxhBXMgb2ml1tEWvy3xExaA0LPoxvKalMfhMTEn/3uNOPJnUqngNEq4vyug6dON
k0zNbpbeDE8Hr9BxJLLvJXUlCcVdC9kX7xIN7g3UkWr+1X7+P6HDPwkd2JR+K3Q4fn+Lq7+IHH79
xB8iByajSBls/hF0TFwMM/9P5IAI8V+WjT4PuuAvsOP/0huDf5kM3NDi/uI6LqPb/+8FRygJFoBp
PHwxz7T/E4kDMgtmXX/qsCOwQBr7oY0lYBLbyyctbibCZkAE5F6TsEjZF7JaXJWk9ZID72N288Cp
WUVmlyeFICN/0AnAh3c8QT/iinqbHDfub1HZj7gj1HPmGcmVhLpE0qLl06isMfrxwOguAC5v67m/
J+g2QgMWTROHt7IJDRrfqE2LKw4z3X4c8zS9BlZCEhX0G3+XdHF5LMLZpvEz4F2eRbQpi9zZgIeU
uzgRlrXFq3ZH4buwRMwpPGPYrs/dYPUoHcfmZAXt9J1m66tT0Hxygs58ySdSd2jV168tI+u1IwsX
mEb3Zrep4POSYsmJ14Kpq5laH8y6cnZ8UcY1EPNQUcWMu5hpUEvvCU3U2GK3G0Qx7mj+Lj3FZEpv
jDi2nhEGnp3Brjecjep1l8Tm/dyV1X0/NCgle/M5l0nwpED83qhS2fvaCp6V8t3taM7r0B6LOyfF
XI7e0rpui6I9DogTKG2S5ExGC9QmN04uVLhv2DIl5HBChST57FdNwUoI7GZ87zIvPM6Iw9i4BFDr
5ciuUx+sHlNYrJxQ5g+BlfwYBhJlyNdVX6Xw6X5HCeaqhgYePJfcf7WsgYQqLyUozq+ei6R4bgxe
umxqVJfxNL6EvSG3tl1WWydLvDWaGKooD/8z3r9ilGKFmL148LRyiGoz4/q43JFPDQq+HcnM5MpC
f84OnoUEcxV7Xs+7Hz2KWxqxe3PEI7Ucl6Zh5SKQvHdAWd/Oc6dvwik217F2mnNsW0TPJKaSvIpd
bRdtwJ7wDjQVhWEnDxM47jO2w/kM6sy+YA9Id0gVp9upbdodwzr1rfedvETZBvtlyAwCZTi+D6y6
jtgXXjqdWx0mB4Vd6tyHvq5Wyp2i77HFQCGvSciORV9iOR9q70rUAcf3pF+YBCWhNW4baMBSJVTF
deOOAUj5bvhiKxp4K5DV1i6zs4ZOAJ3LjRXF426MLVLwKO0xk0KNuYIZRRZaXzt4I0cGcrtgUuek
4U15jVtzjpq7JyIniOMaMyv+WQ306H0/Dw5ekrnnVhrfXS1N9IlxCsoxjJAqtsZEOJCOAE7Vdr3z
UjN4TkZGAHiyr+qwTG4LnwDhPJLm++iKfGclwv1G+o+mqVPQkWWe6u6n1pCrVvTT16By7FsEft6G
4j/cDX1FPV5mjAiryXDA6fhhdUJ+DP26CCEvz4Olb3GUVEhjac+5Lug3plfWsSNIGJqRlDg4p+GL
JC/pjuShGMhzuLB5giihFUsAuASMWaz9gI/kVohtVlYekFzpTWg023EGRjWme9WH8zaZfP00Ksyr
I4SzXSyBfcUB02LMaeEl9sv21nVp/oZ++4gm3r0P7OHQlra+oaE7rSvlneTAY71K4QwcmXhPpJ27
1W1aWMZW0Dwk7Kr254esy+tL0Y20amFkvxK5TqXpZpi9p3Y6+nMSh8cSmcUDJai1DipMxqo2LwX1
lVlW013kNO15TkmsZPE0r6E0lOtKluCxC7IJR7MJNpE9mUfdiO8comHsOU15tMjLOBbdQJSf6EAZ
lLXFATmM9q0Vxhv8LcwjcSSvZsvuH3QQzz8Ks67X2vDmA1Je586bm4JERUEwDKYGmP+JzPY4cGns
hSzkpqX7q4RB0VOZm5iA6zJau/7oXpBWGvitWYiCKJ42YRb4L3ZlxoeZsII1+Yik3zmowoG4SfeF
TVAfEJqAl8YyjdE8tteMRIafKXYFgIRJdd81rmCqUayIzjHfIl1E20bkZA0SU7b3x46mcw1E+8XS
UX9ui/ye6MzhhMmpXNttW1+RANrf6lJWu0n5+tYUZEN1cZs1q54MRKwQbrsvnIqSFmbvpsv8cTN4
sfMjmkv60J76NhCOs85YM+lHZiRtocM1zrHhNCig5fQMpzv5qCvuXXr8G0JE3Rf6NTwbtkvAnvRR
WgHhRFI8GCxY0bSaZOK8UpgQvO41ybUIy3KvzUq8AUR0NqrXT+HAkm5BVj3I0a0LfJChfEgSoTY1
bUskBfm9NsWR04PJqdoWtHhNiAYc52Ww8ZLxbgIF9GwoSe7hUICLcsv4NmUAUK6MJpq+mJFL2p3d
eCcyAWuG4lkYHFg3CbvvzXOHIPle6+EWCGOPNcTMr4hYzdaSe+8xnS20HWhgeCRgNgaiPLsaUzwo
zvuMVMc1Xq6K9rYdRmunjPwDhpRhF/l9vu3soVibfghCps72BKUOSG1A8ZfaTCBaFKR5DFa8G4oK
nweAJxprOdGhflicI8AIbEXh9BYnZr03RtO90mPnfRNenr+38NOuZdeigi/kg/adJ3N2uussCJvz
NNneEdid3lPVMy6W3viELHg4Sbd4S3XaH+PUi3ZNllT7ke72YUCFRjKQEXWnxGK45SSRAwqwrG51
wwTNZ+caV2l6J6LaejEIqDwTTA913Rbh+AyR1jjkepTnosZiYSVyV9kA6lD63GSu80UZE61rv8i3
VHMhY6gxf4TkW++H3m9uap/0R9XVmGya8IfPwIUWYhzvfQg7K5JF8kNX5focO850Vcss+joGxLd4
HSy0WufNxnGl/skg7DGGpUCrOfUespC30IusX/P+GBml9mVkVd3WsXgNO/D4ReXEN2ldkSgF+kW5
6ozp3XnKm6w8NUDrtjjGx8X0GewSlYWv7TCrPXPz9lUZJV6mAJ8kvIzx6E3psMvd7nUSrCvELAqQ
NOMqc0juywdi/QbiidqZ8aFH9MgpCOYV6Jv8SvVXXkVPH3J/wZgtr6J17JtwSU0vf1paOw8cqrKr
svHZ6qUIiVOYMj+9qape7AMvqq8JR9wV7hIqp8yWcBAy2kuFaDNOHYJfYis6U1+z7FjpcIjCNJGs
+Kl720gyI2HWiJ3yB0iHaSoJ3JteO8FaW3mtrPfTJPRNPXnpOpOtQILQljvpT+pt8Gml0ZvVHFKy
zpVgBqOGFvHcOBtZafWtBKz46lILmhxz38jICDe8kZ/FUDS7lGq2Ws+lQbutM31AK5nBPK6Fvsqc
g7xe4WTlpVZWRkCF426nsaAbDCn0e9i3Fln3mpwq6CjIjAMTX0eW3nDuZQxi5rvJcvXODGt20CkU
J806sGYTrjf0YcxDaBvmT9/zJVzXfFwN/VRtKrfHs7IktXP0aLddnt1JCBk2ElQ4sWHYEZVeWqSs
81W/VjQhacIzBfPKAa9ONHfZqcXSgBbZ6GhxwGJYNV7ofW1iukM7QSeNtpF556FlW1jRUXotpl58
U7WX32hFXgoSrXxth5m1C0tIkeLBVyERTptw9OPqG/qd0XVWRZkHxaOnGNI7J2Z0NBJ6UL3V4zSP
XLWq/04zCK1uyUl5lbaoeMlZzIU3UmWnktCIBKbpHEflBn4eDdUxmtUPfDbx9wmBI/7zTn7lZ6pX
I4KxMltjfQznkPgYMfpqgzMwOQ2j31yamr9ddW71YvPk2dnc7nhF45IRkrsZIsCKCcU/+aa1Kr+3
oSku1Pf+0QXGxBNMMXftDe6jjrF6YgBzvzs5xkBcU7q+CmUwbaUO2vu2wO2DBq89GUVd3JlTHG9c
u6K6r+JpODg5YgRWg3nDqc+iAccRxpq6YhVFSXZw29wBnyKtK7PscNmbLUcAKGJbMt7URrpzYWO6
5/UY+FdPKhmd505kkoSrpC5Io6QBtSLRKlubXLn7CU/4GsLQ/AIx6iZKfS6rmQfqQU1BtBnB9hL4
OGjzAgXRWqd9121aOyeZpZO+uzSWav/GZxcmdFs1wxGCFWfkDjvnSRVp+hj5ef9CxqZLzdSN13PJ
AKyQugP1yMUOizil79lTfUmriK+NcJzaFaCHkYiO2jzOadc8hGFh9puk4q8ONHyOGXD8+z76H/bO
bDluJNuyv1IfcCEDHI6pHxEjgzNFkZJeYNSEGXAMjunreyGUVS1R2ZLlfa6HVGWliYwA4PDhnL3X
JpombqzmqaUz/d5SfkMLPX6KSs+8kkKNSDgrkwwwoRSCh4CgDj2Yl15QqrdDMnUVjVtVedd6SuR9
lTQv3tJCaFHLRM+GAuqy8UeTZT9dYiiaZhGRrVTMxXNmquydn43RAVyZhWaHMumBo1D/Lm81fOeV
naOEjC+7MlZbvlG1z9qMl3DCnhLiYnNmMKIte50G7dmWIK/x08Kujx2/4dDMrqf5rvH8HDwqMcQP
bRywE2uWtsGnvIqrfMPaCVK3L8acSKJkWbIrJ6GXUqLjvykcTg7e5DKYTONT4dfLO6xBkRO6iDhz
EkyZNEwnn59zpgqqtcOIgijzlltjrhd6UCo69GIoHgh29beQdGjkLZIQVmKITtGZ6c3OF5VdUB+r
LLIAZBGIzvlz3chaTnvl2Gyu08qkbcxz3pGAAzWRYZeVzfu6H/3y1iJwzCabC53qdUMIIEqTukv8
jU7czlxrde7yxZgrc7yzAiM7ugm207QajPm5xyM8PS6jkbG+Gj0H3v5Omx2W753WniCOK7AR7l1y
S1rf39dxk7gbu7NqnYf/U0pYprI3phti9A5kujaPBJtPT38QT75yfQK9QIRO+AaFPpPqzmvXhGpQ
FBe2Nd7ERudsjUDQ9SRq1pvKC8P3t1H8Efc5GTniZOfO3pDt3kmsne9F10ovu46GL5eK+IzycfMP
uQDfv5srTAtHAMyF156WEqExxFYx3iDfu/EUe8XoiOjl93fglVT1/CE4R1YDD+Jd7/UNcLIen0FA
3HoqaGrwj4vco/Lq7ybo/5Yk/1CSFJAjf1uSvH7pupfPiaYx3Hc/lib/+sm/SpNu8AY/FkYCWlUQ
hPBt/Kc06dlryiolRrwNOB0dm6rlv4uT4s3q8gAXQJKG9M+i3P9XnBSQc3jkvu0GoCfcf1KcfDWK
+NUWyl8gs5wNUZq85mYE9uwapAso0o+Kb0kd0xoDlB0Sgj3+Q5PD+kkCuhBSY5gzlv3KEEDWRyXR
W/JJYiGvwVQf1er+JeVYb/7Rm3G+Jj4DkRIEQ3wO6zV/fnlIq5hsHet/4t6IsBSgwOtH0jgjbd52
cIRDt1n+MAn9zc1bFf7QP/g4k8/6+YMGr7CCul2Q+nX5t7zIv0VG+i3jf//x9fAxMAgsjyf+yzPq
3QQXlQMnl6C/YBf4DRuCBGZSPqX/i1vHWMXe51H29kFs/nxFMTw7WSdc0YCu72pCg4n6DaNzW2V/
uKj1N/1QE18fEtbClRECIMaVr00S3oBstg/w7iYjvVBXzw9zPK287ic10KX7/R18tVh8/zBs+hi0
EAzgz/j5spBS1LybNUbhlezjdUD78MhG7APSF+TZKJYkVjhOWv0/H4q+C5aQHQFUml+wNG5bawGX
BYRzk9Zv9Wo8dwIjfzJIYfnD+/XaInG+oQ6+BdtdAVveqybDojONbblUR0M3gJS1mneZMKO3v7+T
fzfk3R8+hSnrx3cLpLIcDF3wKcHk0H6cnsDbVaeq/d/duh8+6dV8MWItq0m8ZYAUmpSbKXtZkEhD
m/vT6/WLDwMiMAYzF/uV69Lu+cXDp8eIjniXH3uXkryzRmggK0K0b8v3DcqMo2GjkEHxL/YOrWeS
h/vTH+7q2ZX48+sAqmwN1caMs6ZhvRqhdVQ6flmr8qgGQf2B2B6k9aqf7hZZzrsgMok4Dlpr3wCu
OprtVG/Z/ZDW2MjqNDQOWjj6LdOOTGis7XU1fvaSFPhAFtkXq1dyr738G2Jr+yJerOFaeZyTEHOu
7v6gbii98VfmhIBKMyfMUrNoHb2pKe9nui90nER94ZAz/HEoh3kLJNQ5Riv2sZ5pJBOw4iNPntx4
082aQGOUsj6HqVheECpc7XReENGIE+Btb2TyxAl+/NxELDRgbvnursWnZLK+RLE7ZJvE45y6m2Vh
fspyKmhpx/cxRIDbPuKic9Sbe8re6jYWS71FVk6YNViEiGM+hsuJWn+Pki1q1b4xo2mXNfSKjZb4
nNLk6paSuROldr/x+kpsIo/5LQEBvAMzrjd4Mqx9j2IDjWRg2SdZgowjgqS+RKKJxxJw18EP8HR4
hSngUQ7O5RRb2ceY8PEnd8zTQ9PZ6kPjluI54toV7RlLfaAUB9zFRQdOUo1HD21j2/PqvHUljXV2
psVTN+J7ocVf3qMS6D9G3JrLJGvUrauzb6bFM9WZK55xKX+bujF627twMMZ1dk4IVlpjnYHftIUJ
mYBILrBOWQqiAmqtvGBR6SGZwhwe4sIO2YnQCirA8tNSx3EFaSROb2L0s2iK4uqbi4LiBuE6N1EX
TrWFsO/74fnNK7oY6bwZwbpxuWV5yk2ISBfaLBIZXNmo+BEQEJcU0xL5GCzoAcqG01jkJGtOQ48p
Dh5o6xaHlDaNurb0oIItHaLhfRIp2K1U2QEs4DMBfeKaVXtloCB59o3KeSQdovwmPBwHXOO8q3om
b9RcNO7QLD3VvNyPdMYYP06LbnvTSoc06iBJhnqvJyKV2gmoATt1HkEfTTmSd+xVRP/EuUGzD+Bw
17S8dhLFDfpYVtllDvxDz3tPlawYVfLUV0Y8HLRfZS/BSFQ70oDhmnh4jtNpgGD5HBg1siF/v7RL
fnCU7qkfGa1I95mynWXtCVIlbztkeSEiMggegeq+iIV3SxoRkJpidLp3A57dD4RcOpfnUJJyqvmy
rYYUhUU1nbcIYQ1ybHkSThLnH5tY0DWO4mrXTp3YICP8JnyyUyILXw9fBJ1bXM5bY14BhEnpJjdx
Hkw7HRfBITN4Qtpm9UXPWFAmhGVJmkz0NhtaVPyJmpKvlQqcY5W7CARd0t6vpKXfq24eDtBSqHEF
moGwoJc+QS5GHEfocmP0JqijAkBL/LXXrbdNOlKeG3Hs6wGP1JyeysrlIBmhqmQ19u4TzUtpVXwt
0yqG66Fvg12c855LvweQo7z82UdodGkG0x6JebGJl0n1m3IEVxnmaUblqC8Y1MyKUL4LItEqnQW3
NvvafWPw1ue6oLqD9SsE6zLvlpbZDfXocLDWpV9JrluU2UvaGZRXKHC9FFPn39tDb93U8QjzWEb2
adKMqJwJ9aMmjGFjFnO9HSou3+kWXqMSeeRtX+nxMy0UZIExRfRNInP/3nIpKEizeHEcJsq2Zf5w
E8O7XygAhwIL1DbycOaE5AP591Gdt1fWqJnJzps9JNbEXpilBtCcMYkJXW9d0G7btgYklIKy3IBh
Gj8nTnWhKnqrMb13RrApdm1a3Nqqr/cJZSceQqluu2bd2pNWe1lYisE0NoRdhKVFThDxyGEaBfjb
XG1hGmfWxbP1oc9pZJsjs9WwjhEHCM5NDvLohtDceE+aFjUQygQoJikT3GSxs+9QsW+GuhUbx16Y
EeGDb4bFrWHcc4cWj9QmmrDthgV33GiecBYWJkysmNXgcVBwdn23qvC76vK+08w9RrwS1gNe+nzA
6T4Etd5D2SE0HFHDjU0+46fA0v3lYGAaymt969MjPHauORwy4NQHWCvGdd+mtzYu5/cgMIlRnpL+
OsqW59S0x2c/h4nlE/52kIvlHBdcnzuqVOWtMtrorsg/eNSQtqlN0zde2zB9+o73+akdTIq3fo1W
Mi6RzZu2uiWeBYE4tcUDk/snw6mRKngsehj25IWRJjjyKmbetmLGMUsyLelfIhBceKRkM63bG1d2
ar/wDPYc/1Cqu6DDWbfpSc+Ekx8JJpTtoUqCUFiJGrGnEQ4ezkXBZJZxzkS9geK+XLEV+epcJ/8b
8tfqYW1LivID1S0YZXZahnaMUBAN69iUIdxEujh0osbGxhft9SS41b5uTnbR6S26i1kU26iZas+9
nEeB8JHFh6yla5dWMMmCYsRGhTwxMQ4SmHByGrPAJrcAydbgn4Ae15j9XG17Nm3BoKWNSmHW+9bN
RHmH5BSWX6E6rwGEsXcx+RS3EXEHbcfuxjExwk3M67Pv5Rgj+rbv7yoXxUybSR3AtCK4cderpJXb
hVgiUqg7q/sIZIceDRKzt2Nmky+miEhihzBH4JKVNw+nqsjyLWrQT9LXOJfWlv1sl6F0jAQZCu8X
E8dw7ziZsbrsDExKHnQ3Q4r5wHsq7LDOMAfqwu+PotH9bmqilzxx8p0HUGsnTCSntdegHEVdeKNZ
o61wiskmAs6kjQ1mrOWG1zX+HMMu0SFYLgOuD2LVrDCMi3Sie7734pL5TbpM3+RYazwkHtXRkQQ/
Z6u4YELnIXlt/Nn5k9na/mWTv26I4XWQPOOZlC5ebUbVlGJgxcl1TMpSUqrvym+13XAHx37sMBpQ
55x2BVLOLEwyq78ZXHYWpIerW2WxrUrb8oWFqzr5Au7mLDjqUA4HOljM2rmUIg2uqjZrr3KX6MUe
tTmkRh05dJN4B+2Jk9JOklb21ob19mK7QF3CgD8O1GO9e/ppTLfRPBVPJoGVH89zYEXL39+MC8qM
P5yqrPWY8dPGHIUYpRiUYvA9V/nWzweebqEorWF7HVGZM/eKcbjuIVx5od+yZ+rZZt/MRBfhKACV
hFWxrS+Z/JzL3i5jMpeCP52bX2nJJIcVFJzQk4nLWGsPr2oOXgwkEFphcSQ89kmbWHRz1pfRgxJU
6IeItIf9788m68N+dQMsk5O6lGf89WtLfIciuYxHVaDvZ0NaRTpisQZ2XVVJfWnIub74/edZfzf6
qGfCeMT7Zf+ilqvWKDDp5gWTKyJfMk5Y89IO6/Y2Y2BBToCbht321qV3eHdegvHqw0hLBGSqxEIs
FOXkbNRLMxymjj3O77/fL+dsEKPnaFtzJdrAJfl5QPQzaASVWtDEOG8fHGJUL3GJ/ukd/KViwadQ
qAAuCEiRwKVXr6BOiTZxq5pQRcnO1Y2ZNSrK8JtGBGzy3bxGf0y/6AZB7vD+9xco1krBz0+c/YG9
1n+Clc70+iwKNUMObTEmR9kRyHEsZB1cGVEUfCw1+1IsLc58G5BqsQbDP+V0HrD1OCP+hcGJNz00
N2JJ4paGaoPVxt7FvWIvJ/P2yOY3uAKS3X1potWbYUQdp8bzt/9vvfpP9WrGIkP1/5+pBI+vT/61
fcHL9vJTufr7D/5Vrg7cNw6QMNPhgMCCIiy4Ln/hwixz5YXhAjNBOZMOTuH5P+Xqs5aW2qRcKStE
ajOc/12udt5Q4AMswY/54OUpcv+DXCXp/cyVYfqD8rsWkMlEWyuir8vIMvBVx6ZIXC0U8OMF3X88
98jJaYDgz782yC8G50XyYjj4DhtTah7LB0MUyJ6Q1x27QRlXEd99Nzd4u2ISGWl4L9013cNj0tr6
xKTjbWURuJe1roy3uGvZDFWxcdmnuMaRTrlvB19NxAMGPUDLOjMOlmrwi63RiW7HtoDfZ+0FQTEV
nofIPmRNEG343lOYOPExX0kI5JAimpV455voflya26mrt0z6JkZyZR0bVCvkNPikTBTuyZL073Ue
bJO4+aIda9zqTKFZGNps09rVfB21MdlBvbmdBvNzgpKIN6/Dc5RlVHXMZTk4eGgxiYgDZ+nqOZiH
bNepHP4B3e1iam/bfJY7DsP9Syt6e4+H098oh6wDuySR0ipX7+4qxugrP6DYrdMHD/fUtrTAQKhc
4AGoUamMSg3s47Pbdg6QOXT5QjhgaoUaZTYnIGWjxHfsbZwiaBxLjVSwxkmPmPU6scixtezyAaEL
E0nkHYBRHJlWKT8X+CxnyuwbSSDVVkTmwUgza+Mk85PTD/Nm6NeLUHm/7dF5bdljxBvkmC7JifpT
2QVbG13ESVVWeqlIwcRfOu2gX+xJnVJ7Z0EmDGTEoKvveSGFtGMQBad+rs2Nn+MaSJfIeJpt/IC2
qR36hui7MKNPe/rOASEf5XyB2TR79DK1XHQWcjcPdeS+myxnL0ji2HaTKekvO27o+BwLNPKLhj3N
DkPfRzUpedkY/gUkWPiTjo3qoWvH0C7iQ4IpDTKKarZFQWZK1jwilHjyp+UqE6MXxug49kaVmjui
1pODp8qXBaZ01vTykNVRuxmzscJcnRknloyvOEXZww5YOBgTjwVqSndkSPhtfB8QW7DXcT4D7eBg
e3YI+9aykV1hhlbvXDQisz7OnI0oL3Q4sfNPyyyn3ZT4apel2Xx0Ko7Ry1JxVisYCylEky1KItCe
i0TxRVgVx2X+W261742uL9dqYbQlv3TYdNBiOYbzBGs7kHs3K9t9ZGfvWuHG1+SPl3vb/7SeaSFL
Yy6nE208ghotO2qUicTVn6YP5ZBTNeLAF1IxnA8qDdpHc61BWl6QPywEvm27brnu+rbY+xkpImg2
3T2mrXLrCNPbVRM1nF4Y5l2KS3NnLnm5szo/2WgnF9ukt9ELeJl7YQnU6GnsD0ch4oveGcRlZ5h6
a4hEvQPeyl2E97QVID8RmnGUdsayCU0HMWTnZOY7Th+4TQ3L5c3FDEh90NsEeGdp/OfV29yw57tI
afNk9d3ohOClEsDQRp7sXOWTZdWX7kYXVb6z6Tbt+ar6yjMqqlquccVGoTjUOckpMv+UDm4ChBSl
5NBwUNL+gGF34X5S76WsmxQZCU/mtylKcF0BhT8BkADK7vZvTT+90NXgnnzymELZOg8ACZrdaKL2
TgJ0KMtYuFspUayKJvhMheshJYkssvRdgfUdY2VqHebU+FrKZd4XLWksvXeVjvz9zqsOo4vJlDZg
xdkGnSl5rmo7g+aiKmr7yLTSl4Z6C8rt5S3uKIKOVop+gd8hHH3dbyAZzjtB+WLbVg1DCqnp9Sw8
FI7iJWjgkPigTTZD2YEoEEmMTDnY6dkITV41HNjN1wGCVOgtc3TjtBmi98KyTgjPCJcqxLDLZ4W0
s88VxYbSPya2eVsX4qPrdldZLLOLzpme/JGMHy9lH0ZwlHuhCQB4DILhmcC8kUOZ99Wlm7UZorTf
jHHxKCx96cm+vVE+XucaJYpT18X1qogk8/yuSCiGRDaSjKhpvrWtNrdpACzFWXR9kFKnlE7nbNeM
fXE1E3CAUBDkkmOjLi049Xd28jGYCaie5Xys0XpdLrh89zC64Mj4xbCdfD6xWpbHZpDpXYdMPbNY
hIhgnsjnCnifrbjYt9rBM4nSU60wPxetzOXcdBdx20C9o+pDmKwmzy1heUnKxv1Q5NP7MdL66M3e
F9pbAxX0Ap2p6McDFgtjH1eQazzcyIQsDXdmjCyloUvLFx+vFVibTe8ItSmjBwyK9W500z1HvjFk
QkPbmxjPOkDg1BjTFztV8Hhx+l/4JBww1+CsmKPIPTL/pqeEOu0hRjIK3sJwNrrFBOMXwj6ki+3s
Y2+094JSx2aSyjrEXvY8DqlzsRj+49x3l13etKEy4m+2obxTURXR3gBPEkrlWnvI4f7OkqV58hXa
nVqyki/MqvuWht529OfFrj4hzqz6d6TyRBzTY99AYn+ciOQDeEL0o1+PT2TLlh6vIhyaDAg6o6/0
byNaSCOdgUTk60tGaLbT2cdG1LjsMbnAMH4HZhDnHf2fuaW8QYGxZvbOsc2jtFpVyZHzYMvSc9sP
9TBVC/UkG/EuxYOag6wT4ipPjQTkhmqXtv2O1Pvv9vrP22uLo/+ftteblxZP/s88Xk6J64/+tcH2
nDeSY51H0iXNTcFe+z8bbF++QRjhSrq3cu2I2+yi/83jZVtOg3dVAZi24Mf4qb822KB6+avEmlI6
c0xiT/+RWc37pROJpAS/HDpNVyAIoSb38/nWy+n7QbfJjlCaaGFZQZ6A6u5iGghiaKnS94My69A3
vYREODFT2STDnvKLu2AARmfvwl63MbDku9pBGnY0itpCaagIgQRikdjdlzJ1fITRZD/Ra6PI7hT0
CuVqgp4F8ZaFcu2LIbVo1qDxAvmVY0wKyyXwr0jdrD9UnU9XDXpMuxsyKkvhWEGDsRLwbVU7WDcl
PTpcHVXswrpAvaAOovASxLi5sf7IGaKeZ+l8B/o3eNLk16ClVatFue/86SGeONqW2AMe2kzYF1G+
8vJtNXmgzQUwwFONfN4/QQ3tvnQ+mYhFVbJQEY1GZ6aKybtQ8KPuqNfC3M/XbkGoAonAj20D2Q+W
bT2a8JBfvBW0XteGPiJ4t9/RRpnuKpuyfmebRAC4ZWfdxGJFnimPXMzvyYucKlimvCAj3F4hhv6S
tSl34HuaIN6YD3bUmEM42S1/7RzfXNaO8zLHa5VNx3wBzg9827Hg00ybdNEsQvi30TYqk9ANJq5a
rpkVfk4rs8hMrp2KIyU4zTbgxpVpSaSil9zYOaHwPtigsMXTdp1F6XBh1yD1SVzlZ74nUbnnBLFy
KgGRM665w98faGHGJA4gdyUQXq9P+BxyzyPtuvdUX/H0jWptiU0A8ksEw0We3hul4BJq2iDUcIeE
P/2ugHsPF55bPpIex0p0xtOPs2RB8AwyVek/lM7AGaVMzOcWEAWHm3IxajTry7eEQxUC3KEKnlhe
H4B7Ofu5SlyQZDA3nxbRZffeIAMZosE1NsoqxWNFpvqHKSGYsXZKBno+SY3EWcX8pgXdJvlpCSog
vgmDiJ4AHSmXRQG4x8BoEG3Hkw3snlDaczgrJ1ySAsju68l2izsGH0dVHEUDe0o6K6r/4oEzindm
T1JsMja8hF4w8YA5h7Ay+UFMCz/PFGC2KgtIEskDxJa7gSHqooesiNNVBG8fz0IAIxuIVQApy/dO
F02Xtcyj6cE2WbEBNJWMGLZyRBkQ/B7vKhYdkqnWcTIHpMHpGRyCb/f2BSwY9cG3On5Z35jpgTJW
sPMk8UrzMHD6ljS9V6Tr03kIpwa5pHNOm3r1GNxk6yCNXHJ1R1tzS86hJ+fYmJJW6KVMwOdTgpfB
kw0lgFcSHD0y38JnwGiPaNDvIeXnVwIdSnpw05mbd45tb0wmDkpzzfeYFSwJ644GCvWjBPeC6AZZ
Bagp2kLghzizFMT3FjjbZvq9wk8PBQrhISQrlcsx6Z1/j7htzDXzGNI0A8ygGbABrsz9iVryhAfR
c9V0xTBcUPsgBpFa2VgXwdUCN4m69jnzrVYWAaWF4beob70use+yZo3fMNpuZj4llHYFf3pHiB3m
nqNSAHVlMraE1Rv4COqc22BPbTzuFxQWyQ5jJW+YADVNMKnNjFWKekzwvU7qOs5wkKQzSgV75l0+
N578Kqe7XlIZZVPvYgzK85WD0Nfi0TQj6xGBL7bfuZTTgzpzDAQgog+5GTXHAIfCAcKEePTg/t9Q
lUXQ7yeIIt52lC/lcaIZcmEvXPCUr317hLg8qALI+GNE5UGd4tojnNbGT5ycSuwih8ykLagl25/N
MNL4K9I1nwhzULvDU8OYiihvr/3mhcfadlRyTVL7iF2tLOux0YQ5ZM48zls6WnaFjrBmvFhdj29m
zSwc4YC5Yek21k26JtOWpcX3yUoai7uBoxJvolXU80lmLb+eE2/3Jc5pO6SJw+imHvrI4Tx4alPH
yi6l0u1RI7WCNrSOeSkkP2SyH6aR1azjX4OQvtHpEDw5joX+Bhs4HzGMVtPfI8shy8OkrYwLsuv9
bZHY63gMZlQOqvGDJ9zaPMjvUxpi/rTcEjbEUIIs0yLv9ztMfOzdx3anLMO6k/haabvksKv0yO3F
GrA/v3GQjeTTWBHLsZkap03255mVcEWq4mPiN09WalfV0wg4LH92znnLhVxnKVTpdD2T3nkJ1jhG
3N/lvZVosfHj6kuVTMFFq9S6GDQUw1eqHDMwtE7SxRaHiaxg/6A3fu0r2ltJUlnJrZiT+cj0Y5fj
Ft0KW4gwrqvaIpd6CS7hskMrEV400cDr0qC4X7Lia2amhedvSF6On1hKaS30TskjqkzemlxPzLW8
k+02YYpBszEKJ9vYMGO/1FX5VMdWewqiCRdpOGMmYh9it4+Q4S+gNHB3YZsUj+kcq0vWGP/OAjMS
8e4O9r5tbAplFv0rDB0kQuoi3gx+nLxLvcYpQmoyH5sei76om6uO9tCGw+zG9DLegVCXVmmMx76f
L7oECBOsmraM7gjthrYV9M9Vo/dKdc3ecL3gTkk8bqX3EAnpmM+zW3DwoEpYutGFZdUls+oqYkA/
SA/T1AL5lyJ9xhVLtQE34lDvb2S2UbUojxaE8CTkkOFjYcpXz7nA7Exw0B5i4nhyMjw9UL4w8oSi
Usm8n9258I4Bw7KFeKaxpiCjCWhPyeXWn3rv1GUByxzdebyFhurDcrTeSWuorw0iFW7TJfdPnogY
vVBzQzfx613sZwq5BZYqKi6evmwpO16DhQLt1RnO9ELDIHs3e+U7KiFNAZGmk/dNjhTMoLLhbyT8
lr0/2AMN4Db4BIgV79cIahITplgthSk4e6xAs5EFR3Nohu1M8WNXUkBNNlJyEtLoOK79NsmAl5ja
/UIMS7VfkPGxjlMRi9PxXRBA9aK02B68aPw4RBPB4Jn3KQau/pA4c7W1ikbsbQQdoegdvI4mt9UN
KnfnTOX0Gf/Ho5F5FCXHrrv20wQa0wIbpfZ0uSfEWB6iYPCuVJDC2Wq6xybQ2EFal53RriubGlJo
xBQFdHbjjInaxewbTsCTrZPoWuPoYEy+yAMtr2p7MTfctGo35I3zdnJrXO9N4++MAIFdxowVMkLy
O9nAsGTXaSy5dcsisBZShgonqOFeFK0938c16LzKro6Y9NuDv64QeFAoAmA0Ozo5D6wjlO9DF03N
NlNtcL1kzr1OATqRK2w+oBzyr+q56N+JSRhXc6kKRB304hNazq37qQeAz75EiOXUT1VzyEhde4/R
kcgYXHiELmPUzh+pkPmwwWzjxnQbkxqd5W1zX6I+dOY9Md4lugHPezHy8v1kNHkRYjhdc+Pbbj19
yzqcvdEEfdfrgxnlycZBMkW3PI1x/lITjeKkvxgq54vCarMTvUWstDKLdbay8C+19kvUmlRMo7qb
3stakC9rtOwEU7PazkgCdn0D6xUhg3XDzN+Wu7S2UOClwjuaHXCIEgbMtoMvyEMrrPEKj7FHyd9G
TgTV2vVb7l3vmA/DmBfWLnZAH7AXbyAwPqSRNa0kwlIWR2/phvgLk3+8TzLRbBfkS9vIGCqFrw9p
elgTQ31A1g1+cG5T9+jTyn8y8k74LHukGIaptpJtq3pOIEmz46RfX8M3ShGh9OOTcintLe6cYFae
8/2y9MtOJyb/N/PSvSsK890YTz5DHJGWNE4pTiXcgtQ70+Az+cbxVdyUN8nQd89GEujLsvWv3bzC
Kc9u4G2phfk+GDu3DQntjPpT3jRz+ty5lCYvytwN+pPRWIvQR2atYI+6WzfjLrMMdk4xB7foNkLW
zW6WTJNwwnLuf4iagkmdbsSoZqbv2aTY71jtYh+8LINwsiEJxDCRTBkmZGZoCBpCMfSrZk/s+Oxu
fAjz8R6liVNeNmbLf89rtlxb04E2wuiBPrLD6wye7hymWo3dKiAcJGtT2qhiPpnWMj3MtIex6RMA
jCqRbXlgsD/74cR/971F+i/g33d1WvV4Cez1bPxj5zQgdMSVkGNc3zr30F6dnQdTobNpkqNyYxbM
GIp8ocNgHFtvYpK2u+qtSgpfAoZjFd1OZEjnp0GK4UFL3MdhMowIg8yZzbs8L9MAL1L6HezpYrmw
m0hjJBNFhFIobNejJ2Y70uUhnnN4y7120tczbcAv3/fIaTlOD3pZDyXVrKYHEO5oOIZsme7WZeUl
XXMaq6Xzc8iixJkv31uxn6f/E3+t/+Z2/KKdCCyaJvxD+KtpgolbtRU/GDEGOBKGbfjFEQjyqhac
wVptEheOeNgixG5oaZdob6eueSllPj80PYfuhmz0R5hM7UNZNX/6Rn/3gEi+sclbWLtp52/8wzcy
nMZYNAvgsc1WHpdrIJPtqa08ddQqutCnB8bZWBCSim7WvjhbEaqRpLODBaCSQn6n1sMEO/Tfj5zX
7X6KLnRbkXMQmQpJ7bWoQAP2TVWfZseoDnigZV3b0/MiF929l/NCMKksA/axdeWQtRyOOdu233+B
v3lWpBFb4IcxlCF0WXvJPz6rMXGtehF9fHQmLPRhVHVxutWBFYkby+iSmGNKpA6pnSbxZa+iBdM7
eO2buOqtR9/U1o2sc84jv/9Wf3NbAkTIjsmBz5WEMvz8pSpbRzTXZHysjFVLOLFv3K3ipIC9PL2q
PhXsmTXctGRrDLH68PtPP4ssfn6dJR8P7RinCo1r+cpSUZHDQjtk4Z7MpCcfM6uZ1epT98uMB5LM
jsH5a/TtR3AWxoW1HtwqWcjscpCNErcSx3oOvYdcteTYr7UX1cQYaSC7c/qtbJbo339h8VocxPyD
/VK6ZBFRQsTG8/P9SiyjSefBMw524jAHinohWg87PqeWamK6YOIPrmZBR+htJRaKJ1OZMA/MqV7e
TgEF7bexTetr4yxnp4XkX5md+HPyijnenctDuHzXd6TNqNLoEfX4sY6pgG1STw3xLh4wnyxzyaeT
/Efxxs1nOjw+B4Iv54v9byX6j5Vo/Ho/jItfQuFuvo7/Or5QrUnS9uvPSo/zT/67EG2+oS7NOiVR
d6HB+kvl4Yk3zlqYJv5kTSf/SeXhvAGuZuEgYO78y6/4b5WHeOMiQPQRbDHhE3rzj4rQv0isPI9f
tCZrr9o70IA/D2PJrBw3vrcc88pJNvbiUu1w46cfbsrfrE6/yMzWDyGpFsMM1/mLNauvB0MFgU+O
RS7I+fC6ZZt4g7dRufxTqszPmhWMlXwUFV2aL0RmIXF4NY3VWFcasi2WIyTePkyLFdwoAJbgSCvD
AizMsbRaIlcXR4YBSuTd76/0l9vpW8iCUc6AycNk+tr9JgrY3KMrmmNWjY+i9J5J7Nj+/iNoP/y0
8aE3IRwnEKh8eG7idT5P2xqzppTUrNXlx8mxn7rAqjeabLjQXBpG6X8aK3/z5Ijz/vXjKKf5WNRZ
rXA/vxJlol2W7gQ87MguqTnFeWmh0QnISsodspKKQb6TZ2Gz/C5ytumyIYkJ2HpTXqCS0NURhSAR
g5ZOsGVc6BFYAap1UI+b6Sym7s7CatFYis4DcuuWaM4L6m72J5HRdhy6/lslfbYQbW+KpxmkzMaY
AyQFOT35m6TR6E6S3N5qsB9Pcxa1V6kbj3HI8t8mW0kow6PLkeY5nb06DMrWvo/i2rl1+ir/v+yd
SXPjyLm1fxE6MA9bgrOoWaVpg6hSVWFITAkgEwn8+vvQbvu6wxHf/bz3qhddoigSSLzDOc95gohE
meazvFX5lN8p3TqbvIF5ctVkbwIb8rxW63oSQLVVZem91zS//ah+6kr/K1zjx2lgoj/7MbIX23zm
TJD4FVW4swJes/GqdSv6VR5oOLHKtM42GKv5F0waeYI/d98vocUiuiPY2iUSZoYdfGeMJ1JCnrKz
m3uvkeVk56pgyy1HYACl1r88jEO4dIgTWBzogmsi85eJjW6qEDHZic7pXnNycOeMYLqyznaVbYrb
dmRxW2DlgZc+3wQ54N8dvDOA5jlwk+Q0xZWi6IUS/SIjZpZFHCDjiomj7e2qsm/a3smcfWuGIfzm
g0Z4K4Qe7hk38TqxMe5L5wh9Uw+lOkItBV6HKrFBuxAUN1kjh9sOCBqpOFJAE0+4RBpZPcgO2izi
GWfHwMjdA060X6ltEDJraVKYfK76UKUtAVLYQJitNcpfSgIrdwynCNpgvrot2PgK5shOwr55yC5Z
VgyP/QoDDc3DJUsW74P8i+kFcKE4SjCzt47xwmODe58tLwtxBYHh0DbeRyEGIBaiVDmBRR4wfIZm
jzZi9gOexOF2za3u4epucUdFqIzpetrlvrb3w8werQuDHHdSSLnt0IkdhsRXN4RoIKpai/ChjMZ9
lnlQH7KJNhfCxmelyNTjx96Mzs9gjOXW9PMjMT/fKgbByJ0Qu/lNq29ABgMwLniya5XPj1Y2OwfX
K+2jY6MUXpoJ+hTjrxt0VMzO7Tzo7huSglyuaCiPV3Sa/cimavkOb5s4IW6ai84rNHZ56CIBZ9QQ
1hb2M+A+RCFlMtpKW/LbIOsyIIGl66UoRLJ9xojrbKwYPLeYWkbH+ApJIpxvDJp+hH1qTkMaPdxZ
dsa931gb3Nz5xs+USZtAJBsvrOfz6hakgVIG7rOrFwzeWpU2omy3YVR8J5fjLXHWBR3rZD+VZrGP
rvY+I75XWpv8mV7UZ47BJ+2VDEf8TiEAEcNm9a1pm81abGXswPJbq1sL/PxjJTMyBeT6EynRGG8K
m+yROMv1iWAYtXMs+xFy0H4yXX6sLLBd5EBdAfG8bJ6F8htpw1GzGccZ/BmeNXQXnfcdEjFuzKIP
d6PZY8TzXoKgT6CGiwE6d6THB2X13nfO7fhEV4j2xSnq1MBA3BWF4hsK/H69y2oxIbjI+uVbhybr
woG0nhyTEBXkBh9DN5MmDpgMNU7WAWTM3O1oF5c8bg8FD4BNo209gc2hrK0bp70jGOlUa/fbdfe2
cTOnTfN4gDYfWwTnWEgahRXf5pn4lRkm2qscd0Ra+d+V7fc/KuXp+94fmwT7HfceR0JIvFNlLgmg
xBMOS7SJcIu23bzO750h4ZhqiN+M4o3xDelPLXaN1lS/UcDVbw5OmBcsq/4jmePh1qsRv5ASW40b
ds+MIVC37MIrSdMxofkJxd26F7Kl1B8Jahmi6opIbI9LUnZ1KodapY5v/LTyOT3qWNawciLI214J
F9HrV9LIYMccHSqbVMroC/ZtjhyVjmUrs6A6xVUcXTV4zoGE6mY3uP6SRnohEl747s4Jk4JsrY59
mVGEr0xBcB+WDmYMK88/42CHr2A51EvBxw9d55vDybV10cXu+ZDqFy/OEUdiKyKoYhLusy/DXYhR
5G1ahA8bGQtgOITr2wj/GqflzOSuH4Y75fTTHloWV94SVUdf4GEjBNDaomv73TKa2mRyEHtiPscT
ZqP5pCuPM+PvnqDp7w4h9+oW+tuj/r9F/v9V5F/9N/9SFf1bkc+8j9J7KP9S3//9h/6s72M02UCM
QWAwk/qXAj8J/qAcRXJLOfpPfYn/t2aAmZV77f7pdfnl/9CXhHCSqbauYah2TMXs/ycCbjwqf63d
aEGQbnNnoGdBXIKT6a/F/eCEmLJZYpzBpSIppNoKOTb8CinJpg99/WHnTXRnBUH3VPZLe7fOCVuw
uLGdtE1UtXMY5z5Xk+BEHlwj7tkfsBIIrRYkOuN++JHeGSMmkSUESMttEBv8Ql2W+Fe43Bxhc+fp
r8ETX2CwUZ92bn3BTiUeos6LD42dFIcM5NqBWwCmKqEK2XZEIXxYy2I4CUZLt2okYmeFyWGlnlpA
Ijdz7F5N2OFbyXGsEL+5FS0zZkGvUNgQLZd0jLZD8YYQbt4Q92rQDv4QYu2+R6KObwHEZd5mMPG0
4x+g5YYqyGPPhPdzZpCAcSbUUHizzj5dTWxHMbjWF2Mp+TtC7nrvofY8gRAYfuXGzWRaoCF/KIte
4WD2hid/9AnOEnCUNouoFnC0lcvSjQdvFbBh61HJMetf8vAut1toWv1qfbVhjoEDc6J7Z6GRPi2l
fNdIQJ8qmHgHUcT6W9FP0zPLLkMPY63DDz8jP22whEhQzvrQESlTFGSwZEWD2p5wp6N3c4n5OBVB
IqLUdZ3hu1zMjC7Cn99CFl580m39g7yU6Zis5bRHE1p+rbaqL6U93FtrHpzFMPXnIVtXCLo1QLqA
KiYy8YgqFCUAaymKNibsbi7ekzKRxYZPSfFqjTUiyPbqm8WJgEqzfOMP5cGzGZ1MXeCxWscqsIsD
Tr76pWv94k1MJRF6c9t7rD5N1xFjFFTOFngogLOCUArqSS7Akxx8dat8xDip6mwP3Z6js32x0hzU
+WKP6TySR1CvHjJjQojm32XlKjCrxmsxZtbjeuirokV8zG7Ol0t0yQcIYcG6YB5F1Hjbw024uJbn
LGTyzEAmO3+JYPN2PQi2aGVdkKjc/wEQCz+BwEnJ84zHMUyH5rj25DdudeSTTBm3zt3aBMljni1F
imgSbCXRX8Wit+EQ3JGEpL/ayBMnexjlVVBjFVtNXXnw2QTfsGYISc3E8/ANxXj2bjUQ+8+ZhMK7
S9rI+Slne1SUM7N60ityC8pn4XxMSZ3x4Gcf+uioVpKoY4Pl7Wfnuxi8QWNrnZancY7q+Oh7ggpj
gEN4LF0WK0njGZ/atMBPpDLHe/W0XbAAKPwfiu0SHGmfizaNhrU+9nkbf1aRHd0C31vsk0lE8rJq
0RHhxhoPZ2dR63qLxKZDvtA234O8SL4NJSZdG1xy2A8ePIJw+RX0wwJeh7Vsu8virH2vcjU6KEWq
KeLLaoePKSIWkUVV1Z+og6ZtY2kFYo7u+FK4Ztr20/DIDA3VkCy5n+ERoK2IBx9kYL9iz0X8u2o1
btGlllufBQwG+kmeReeAQLbHKF09elI+B786dOCJWSt6S5QSAmYfdO2XT662gkNX2sKAPZsyH7Pk
YH+4okDF4nOiatcmojIBaFwdoAnUp3zx5J2g5q03RIOyVIpLnw82aqo37PNy2Uhn8mZOtAyEbG7a
OI2tuf/U0YIDxLfi8YiPmOYtsJfx3md/+dUFEfP80an0wyLJ5gHngRuiQrHDlJ8MiL0VF/ITV/P8
S9bF/LH4rXML4xEzPg7SeNl4wYKYHtSrvC+WJAME67LyRj2dnQqQE4RQ2v1zLhCIxyKZb9DdlmlT
C4lrIDr7/TLhvW/rxwSK61ajdjih6893nePLg7Gbl7wN1AEnBZ52j132ZhzKISLncmnTZNLhTtpm
/bliUUYq5YCl7mDpkrNUsCarbWiozEprrW78mijNKfWHuS/fyI2uqQHROQn7PV5EKNwNhiFnmt6V
WsbqPjOA9t2kCu8dmIV7cPjDU9jU9hNb0PyBY9EcgA2uJ53PrwEq+CeJBfJJOWPmbkjlzF7nIWzf
PWuIgShG7Xwully8xsASOKRmbqsYE+0Da/7mAaQLHpO8CRiBC/8uwSqcdqj4d1UwUGo6PPIY7S7l
nXITtWeUxvbYG5vmrkps3m4oLCQzgJg3Y2313Oog7DbOMIYX6fD2VzO5t8RdZEAU1yl79uMhPFWl
mF+wIcYEC+is+OWt1nIPE0M1h8mS3WVBJXWXdH3/vHKNn3L+8K++lDjFlyE4oIhWe5PJ9ZOsR4Pj
nT3MMXdqtsL+AiTdmYAJT/CBxRRwHqnSWW/caY1O5MZ2oB5oy2s1bALpevcZriGfQ1ZkT+Sv0q5W
7i1AnLxL29W/uuVV95CjrYacDlIAyiPxLtU6HDkuIrxYA7W9QNi+c905eGQoVACC9cur+gG36SAN
QVGBPS3nZY2WR9RM8yFZkuSkkca9DhlyDe0gKeR+ClnCq26g5Gd6xFeUswZfl8XeTgTQADfwEvk4
e3ZTbohwStLrgG7HXN4+ksfn3ytBTvGKmu9EggBJbT28QGS0X3bHmtYZPbfbBGMg30uI2Z9kLojT
2Fn9ofUKK2bkwlHD5VfwkPZr4iHY3Ub7UlfiIUu6+bPHhUQujhN+ICyPUeW03HnF9dBES+WWh3We
QZIMg+t2z+2SvJduexVIFSh+b+QolQOwNIZTDtwp+SitTDwHTjLKhxDVzkjcbIIyaQ1DElobtiL2
xQ2nkucY/GqbsFMCa4GfQ/RwLp27Ls8DwcjX9nrZewUJpSgSo7Ro2zBLyfZ8RDzXVTe4c8bmqCar
eA/gpZQ0q9ziKRxumqxhXoccoWNoGI/cOo4xejp0OQgadeaSdYnAinQbkpEDPP+D2peYDGYKX5U2
RNdOKnpBNtOfEc++SII3do0nm1MkcfZFCmRA1JmnsF4/OAB/+2XxvZrCj4jdxg/2s1QQ/oAEZwzU
R/Q3TmYU1w8w03ez31gXvhxkmNDmTq2Y5G9vDQCRT71kpQpMIS5Z5Zd4tYnZffSCGZOVUn5BrvNA
nuYLUNdhh+xxfSxIHL1qHeeAEcV/W6h2Kqfl/2ihHHBa/88W6tT+xBT/Fy/snz/zjw7K/wMMHl2K
jx0a1ynt0p9Lkjj+wwbBmISsO64rkmt79Q9yo/MH3nV4AVEU/F3G/7+dVETnBUiAHyPu3WVd8p90
UpA+/9pJwWu8yv4TNhgeQ7N/c6Irlw3QiuT5lCG333qyhjFTZRmWL9BMlKgrIPHNMi5rOipLz1j7
XOcSFkNzy0bFN6nj4CbL7FL/jGB83K+ZaT8Tu1oALmMy59SC5rU1XTbtG1wmn00ATIz9kHs/lKTB
bcAEebc85WJS4KoGLvmY1OGhDOPnaBD1E2IEfW/r7003DGCqCvE6aRvLiii1la66bteDQEP2nUAX
0BqoJBfUowjSM44KoLhAfaJcsGSW4kdhCUjJ3tAgX1jQGO06dylPGBUMiuU6UUSgm8zbs4FYAYYP
BJruSBaGNjJ4SUXUaIzbSyYFeHFTZMXFq5glY6OLSmqCtg69VFii++rHvv/oJnsF2LEgXgJ+coP1
cP6KG91+gH2BL4M+cLmBmC4fl77Kv7uF65JXy1Hd8HyjDuzTEP1Masp4vlsD0z0E3tIlTMwMdqOl
maNDbUpxF3uNeeTcXvfXUoaUyBPntSIORjA8bHnQhf5ymEkFfHDkiDKu8povM5Ka6pkmfggDB6D2
VE3P3jKPsBHGcefPi3fM1t7B90MM7jmYqPurZVU3RH1TH62jI896rYtrAHmQMBYOZHSJ7cZtU5Y3
9atHcuqzwqW/qZQz07IJ7byXkcjeSa4zp34O5O6a9XqZV+oRZCnhpsMHms4mWy9r7qi3GgcdFk2W
GZc5G+QNjHT9OyGXhYyzZSLmfKyB42u/rXc9Zqlq284JlHfIqfq2tszAOCm8ppcvVb1DCi+DQ15C
mdqwcBk/qwreSDpjlKPHkV7+gBO5dbC9LeVT0QvvzSVZ/DFZA34bqM7h2emJn1Gy8G8ct9Jkq6qu
AOQ3kWK8dP3WhTtynOnUnvKiAbuDlv/DavPhzPM6+UWWSDTsQ5sECWzJc1zukN4nT9R260yoQ95Z
9AVe+FDgDCPOJc4srN7jKr78Hh8rKXpAYHJ7bbZJQAaBZBr6wvcovs3OWDxEphpvR2cpzhGhiMnO
6WZ5wQrob61wyZstl2v3EnvSvqcFJx7Pkvx/p8v9W7TACicmkMe7il1BOWKj5i5/Rxpd+XCU8uRq
KReG5W5/TnRp85+udRhcb0yilyp8GjvcA/WltQkWwcQ5WtMKCouMnExDdntaZu0tZwYk1VHO4YOD
XRYoGongnlcSvOMPybOpuXsYM6v6AyTEQgxhRmMV0f+OqehdirCrAVMp9NKbpXSmdPIJFS5wKt/5
fWMuE4lKB9SMwWbsRuzGAl1Bkmn2NR7uoYH75SnDMx1dt0r1N5PNXnMJ1WRXD1E5ojPfMqlW9rO/
jjM2pU0UtsGd60jrOKvh1afZeLREnAgY4N58osM867wNb6lLySVhHrqtTU2hoprlUXaxe1IVOscu
DnKyY8b6caYpfarnypCoW5VYkZN6F/V8kYBZN00Gpd6RxV3D1EQ1KJntqbzo6owvj1fyLHlQUSZ3
Sel+hNDGN+CDzlXF0kMSSOfgmOBlrBmN9ui/FoSZnbJx6FKHj2UfJfF4X9r+R6L6fDuvsB27WVu3
1eoQvX49rVmwvrXO1IOBz/iSl5/DyB5m5TPMJptUUZetGWYtDARj8c14Rbupq+41xqV5Qjr7FfCN
oZ1xn1CXJduM8MfcG+7DuaoeJtm+Qy5HGbzcROVi7xHVP+sSHlJjgAfO9kJmyiw0eYk1EDRSaxB5
Fo4gW4YZOXggGW1YKN3i9R/xIo43U5XlewB6mp2QJkZsXCDfgTmxMa+I4jzkkV/y5/XrB3T48ZaZ
CNbv2UGZrPybkG+b0dxAU0Se9hMzwu7AKojFE7rQFGf+ekfvWKHs7ujs4jLoH+WyJE8w1CG5s0yv
H4Vl5vswGX5GXWEDGMixxjaJ3IEcI86oD4xzPWYlrErYX/lLZA/5NoARu5UmcHdrOTZb8giXu9qs
ZPpoZ/i2ChiMVkAMipuUj8FgSW4JBKqD1uNdM4gmJSunedZ1lj0GbuZvfEWib9DZC32XvoHfSTnu
egVouex7Mdry0UXq/+CaxNyUw+g9hWXSPquZve3kheeRbK/UKC6dyrLfgpGKETIVnVdl6JpD3qkr
oq/Z6PEpthJGBspQWy9rsmeTXf9GmHWdm+5GtarLPPkeakE1+necMdalmsqIUAK8vE9BTby1jFpx
4zH8TIPM7Q+JGYsvvyYZlGHBOKZIoJ64CGt6O7t+qIIr4R4A167E7rdlYvwQMV7cTm41nJrV8x5q
RshbSy39fTA7n4Ee6LYdSzyjX8PYMEXu20TGwn6Ek+VwZRSIgKkLQjYqUbtfSpfJVeCFIDUGMqh0
mJyDcV6ObVyaUzjxiDRiDU9W7YTOf1cNv/5/6mQPLQ/l6z8FGP+2anj5RRH2r3uGP3/izyo5uVLM
r+ZTh7Ytigis/WeZ7NjhH6BauLGRhzDMuMoa/9fQ6ifQk9hO+GC83Kuk6c+Fgxv8geQPwQpG2Pjv
CqT/gBjj+H+T1/yLjA/7ZoCiMoHPzRvy+F1/3TjYk2WR7cHsfJbu8KYtn2COevmKjVvfrUjmdoUF
4MQ0nXiK5vgWjad+D3Uln/sO/gvT0LOCfskOIlpvWe9apP0RjHrQXVU8MNO0vqvoKuIIOxseaZzh
dwf5no8PbRQs3qPvl8JtroWmE51WZ4jdO2hmdvdtxIHAftdiC0AuoZj6/jbuBwwmqY070eDRT/TU
MKjLROUj887tSG96LFPyWx1jkUFRjKvKIZzLhNzQbpZMu6iw/XFf1L7bs4rOS4Ko8dMhswJ4yiG5
K3l0OeeoW9xXf8lHktrXzukYI0F0i4nZiJbgxO4xYFsObi+qXrLFspRmvy203BaIZL9XbRb/zCEl
4wp2R7S7u6HobHJjYhTq9rNZh6rfTryF8SBM595gaL5Oxtlq3mSVs+p0nqJg3GsEHHq3dtUVvthV
xybv+g/Tlugz6tab2H2beDejAfoAK+VvUIAXx3Isn/OakBfycatb6bbdERjKa3XNLa+mGcIfsMcj
k0DU0LLJi7fSlIwFFzI7otjcdv5wU8xKvTE5a2FpjA+U4aSltzoBdUCC+kS5wUk5f+CNGHF4JSDW
ISYb8cq84UqhIYQ9jv0fOSyHHSE7inQsNYJYsJqD4iPFHcjQJmJfP0ZFtI/JeXfJe9dr+RrW7m+c
49PNCj9rQ3t1txYyShs1fXTX8HjdtUcWDj15Y97WMELbjNfY+b4HzDzI9QHGJGnlrni9+pS36hpV
Lxr9CxBveNuEa/YwJ11IyJCx2AaAaBtB4YhFiYOvfcxZ7KTdyguhoGqT5jirU3/WxYWR8HAbT7O7
u0rXTpSUJWqaNdgoKy/SFaXrDzZa+kBKV/mDka45m2FZKN8D6ynvFx/WQP4r87LuPrCm52AqIb02
S33Av8Rqo+zLKzsWE3ZpE4fYXfWyDGb3E8KuE+dCsWcAlewZY/rgfKzkoMP5VxfgEpkKeMsZZ8eG
526JrsOUPzoPb5UOGGShpCWa127GbddRpIBhwLCxWhB2bF2joKBKi13z4gStTTozsPWa/mdtEXKN
PQ/SyXoLloyoRmGqcyGDJCXquvztqWD4ZJGfQjTE1zT7YjNqCa5HLbYgDFQoSpOJOx7ShNxin7J+
d1MIgEUjjiPGiJyOfDtUel2wUhqLZb6tnmgw5ui59kX/wO6VwE6ZDeUVBxLuPQZzu+umcUSKoKqX
MWwob7Aq5Iey6txzq/KhSRdv4rdxYSEkzubpS9XSS+1M64dqFk6qQaLSrWtaQ/ROy08JwhgDVOQv
ZzWVmIEmZvCEPXNpoV1aQtukkneLWGScp98OfmJwzXPW70OjVPGbDCD2FgTvSUgYtuznO6Irxo8x
4Gph2u0X5M3rxr4p2qQ5zGXcp4W03IPtAviUYj5F9BgHPLCcEoYhfmfn1i7wYCijisBp3Utvl5HT
eZA5+js3Xt8NivTXqOzNXV1ZSG3Em7uWNosWwbpNTmdGy/5dZbtiO9RuddNa5c9sjIdt6fblazNU
dbcJ+6C8dQfKNJxIq7ddwVU9yCb7JmtXxECfveTSE4R2dpJpz0ZaX7Qq+yffS6xn4Y/Rd7cJym0u
kP5RJFK1qbzgNp4NqbcZntL9Ui/2bZghy5yyadzSTU139QilnNdp951lL4fhetdeJ8K4xHAWZhLL
q8Xmg02cBvNCtVsu43F2iE9jocUcQsYrXh8IfwyIlw+myMHR103yNbjjY2T8Yt6MwtNIXCb88IgX
aeWsHcX0iYA1aOvK8bzNhGTjd9b5/q6yJusGtmaBrU4529ZecWF3ptwseZzvM9/hPIiXu3KOxf1q
2fp2KVl8touKtmVrGL+PFbdW5Krd5LugpxLfUPC7cUrwJ5m3znBYrHzgDJ5uE8WptXqAfJAYcCVi
BjtNwqconIdgkzvzkwICvhFxB/7Bb8CVqC45SmMO1iKxk9o6SzvHEFsXJs0XIUl6Z9OVp8qxEDRB
ZUHy1RFqnMTu+JKUFTJKavStBMi2HSd5SixmFwPRsUZG35oyIpktmRU9Tw8DYElWXJHknRatgUij
GnO2hPyJCP+2Zrlw46DthGHEQq6GR3/vUplcXMMX29pLtZ/LidxPkoaOVhAlG0I4ae3blpTxnCLV
ivmblQDk4jaC806Gn+tqswGIr1N9MX2CYBc3RJUj611oizJvRs+wVM6Fa2A8jKXPzlWI3yqsk73p
18+851XFCiZ7Uy1Bdpt1eC1w53D049r+wQp/Bps1DQ+EuWVpoZ3xDkknscg1s73Qzj86J/jdJ/IX
k6l6XwcUDNr4b82gCsRro3ytY15qHXzQG8pMvwc812k10tH7HKKbaJyLB9RP1WPidoQFx+560eTR
7+dIfKoms7ccplDP4NK8IUnmgTF5hGaSA6pznG4VGcobFZb1D7edXNaacECV34T7irUhQg2r3Y/V
2lxcx72SIVc/ZbLwYyxITdTQUVhD8B5mzKo7O5Hx62gTVSs8cGA8Ta+wtCJSpuUD63n7ehLVB7e9
mG6nuY2Rggb8rGezWFDZKQQOklp1kj8qCDsPAUTpD3Bdz0EYkitb53e+27GyUHHOTqyoyG8eMz5o
Fkv+tyQQtOMBXrdlinf+moXuVdKa801rLOarbBb0k4QBpHnn/gxa0wbbhe8ZKrnT3WtnnY72aiKy
EoL4cxaj/aFszKN9Nt2vtmdVO60Lfaz6ybsn/1qTl1uZlpO1n/QGgF2aMP9BlhIEXBF28yTjJHjC
HwfCm1PTosRwezjakNh+j4MX+9cbNec7Zch8tUoO4aHvnYBbpg2n7jiMyUpQADia7ZJ7zwC+UaIQ
QIrCvnofgTf+aHN5huuZrduqA5Alc+8nFKPguQ1L98tBfwnGDVsJ0baluo78kE5sSlFUamuCxXzZ
dcwKvVPj8zoP8pRxeN4C4gD13oYPa9jeZKCjURvwODBHx1ppX3Woo59ZHjVp4Y7RfTIF5Rsrdp9l
exlsh2aud0Hp9XibidzcDjJqdh2Zr0+D57PxZZc23hnhYiK3sy7YsM1WWEGHGIacNiP7R1KLDhjA
q30WzchFIgzEPe/rMA2hdUDdkjUHCSTujdNMvPGIU+/1bOxnUU3Z0cYuebKDmYo3k+FZkgcGGc0a
MxQc4cx8xAVud0Me2jVcvcBkDpqjuwocmEojlji7Ev1C0RhHbIzfIiLQub1bbYJTJzaob3a8qp9B
P+tjzNTtpquq6R6Q8/Ct84JBcP911cTQPtyKJsCJSHW1vibIkzvmBvS8L4jTgenRJyElX5PewxII
217vyor74QaZVtPs4qwOv81EZYfvJBmU65Z8RZ6sMdM4bsSBFSFWQjxTvvDDu5CBxYeOZizF2Jif
67WFsDJCrbmtW1N+kEDS7vHvol9uVlOfkB7Y11lkHm+At7JzHJu5eSNUI3vU/NOjITD7PDTJ89xQ
G48oPH60TUsEfRGR+z2t+c3QUpLWrZbTZmp08+IUM8Gu5CgdGMMIQLD445EKF1soQXXaW2s9boKh
D/az086PtR8MAzIYxBuVLgWoH0ddWEQoJklVe1SRyR/c3suWpziqhu6eMEETbJPc2DIUaRyFLsVC
0xNCjcpWKdclbYFys4wZIohIzv4z5uVQQItQC8uCYTxWSYHedK4Wvd7UxofTP1bOrl77dmCKU3CO
mrg2lE6hd5wKVNJuXELmX+ccdscguBd/oLrLtrbF/OvC/JI4BC7hodq5cT7DjibwglVDNHP6ING/
aCbrR4VT4slI0AINU8zDynh0q0l0Pst56E8D1+RWTV556SvE+pmrot/N0PlfNoxk1vPlMMG2a/qX
kXje8sNxfJU2EGPwn4cEIkOvDrbhGMe/YDTkx1A1lODOhHBNIoh4XavZZpDD6bxLYOzsR3dcv9sU
1jfz0pPjSX/cRchO0FUoRNJyeuz7sn8vjN88EeYanNe+nFO38XuCIxwIfE7RwPsV47RB9011IMV4
MCwS0mGoCKD2JYNU3uO3kSpyNxmA5yuj613Os47iXC474w7TTtXRyepbve1o3EmfLJP9IGz3e4Do
9oiBgxHolXldX1mcEVmVB5JMNIkIQKW8ElnSBjz0/KNOLH2oXf/eM0XykziRe8072Vz9GqRGusuR
HS5MSqXyi6ClNRtiseYd141kQW2CnUQvyy5lvVIwq7LYzQRo7hJWGHQjlvgcqenRZkfN0SqhPlp4
MklHDYFgksI5ppZtLalfed6+y3wofElk3U/eujz1M+peI+pbg7cwDfLWIyxitmqCGoviV48C8jbL
ypKDVua4QS3uXdQORpGiuzCuS4nORDIsJs1DZ14ewfIld9qwKatYyRxFWGJoqDGD2wR3n0vbeYhZ
XyFkHlFdMFr+DoiRzQv7aAI4HRnfCUsOaEUwxzPJ94lfT7yPv+kiPWRrTdqURfNh9eOH9CLSZnR8
8Bmf2qjL9E/b8GCNS3s9LddRvEPjCfskmNTGgMFKF4FwjjTocBuubCYTr9hpvi24FOYdetFNkeOp
WOVPeHXvY6Wv15uyux3eBwEDwfN24RVxVJcJXpNyDL6L0aDhxyNCMNPiQE1A3l3vBpdnXo7u6YIQ
pOVqGaODg9QwdQe/vNR5Lh6YP9j2VvlGxTvd2/punKi3gQG5W0aT10zssT8lUtYosTSylCq2f80t
LVo1VfrY+JPazpZ0H5GAMRHoh6+pMNM5Ql+1sWMBQaNT26JY0IOxreQBbImzC//wcRVFDopF/qBf
oxRb2mt+y1o1J8J+tUgxES1vGnwgCKr51sMO+kop9VJaUqYRrJGbIvTmVJqVwrErThmYYBziyhq2
rVafiSNvZ2dB9165r63FkVdp39/3IYyhGVXuW2EcUh7k0G4TO9apC2H/5X/YO6/tuJFs234RaiAQ
CJjHm45JI3pRYr1gUKQE723g68+MlPq0xKqhOn2fu3t0tUoukUAgzN5rzbWaNBkFJv+y0slValXP
Q+P3EH2Th84T3zBisf/T7I6quKkektp5lgDVz+VUuW89uIMddXm5a6zyaUFH/K1pSmuF9xjQDabq
weZ7acYEYUh5H+gBn0UdI5gcmoDkKMKK4AFME/XdUM/3LejgelMEUUTZaZjng+pdnbL5LwVnnEWd
5chn7vHiqwEAg6o9vl7kj0gtkgFNH++AZ+cwlCu2kmsaLxx1oh2PqkEBmKnmBpokG2uRg/py1hwI
MTQVcqimoBD9frSThqaRF5zzA34pr4JvTuzcu1nN5AHt4wKxXX6hFYsr7b/XKG9G7FJWjvvYG92N
72NsVcVysdIg5VUXTx1L0rYw3Rnc5dQCm4q42hCCry/IzuGdYJeXCnXmKHbCce8wJXhLN83HrAak
ObVkSK0XCwN+iw/cPs+JLInCnr1OQds1I1m+EdNwAAng7/3cKy4aRfmvDRGXos2n6copbhu57VUX
T3ew4d4QHTHiI6324VLdtW5DiHdJJ6hyqcL71pCccXahgIgs9mZ23E8pcJfLIbKAnyKj3ZIUhanD
bmIIGaU4LmhBd50a+/NqiG0qF0ONqxkMxxyFd6NlU4aL5nSb1PrPPBZUzgYtD37e4S0Y5JdITeKB
gKt85y167rbZWM9fVe9PD8x9DjJh1W3Rs40XHY6swBbZVkQWULQOpuZOpilRNnaeH0Ov+uAORb+N
VumOOyedkU76sSBmObOT/MKY2US41lBfdPPSi7p+BiAujSNvXV9JhoABI3RuvdRe2d34doHglwUP
+ZbvLyA4CKTw8V9s6cRlyW5J44uOkPC9LLX+wj6LVysGspxmIripZ4l0a0jGVyv1vsWd0GCRSOy+
aClD362LG21V6s/Vtknt+WOwqPHWcRJ3vUbhXYMr9Mv6jCpoCbKDiCmEl6F3EHUKLMXL02XXOGnV
kYasm0PakGjh2pF1LdJOTVvFYnBMo+lRx+ojOwT1QJRafYhbPRx5D/QegZbgcBU8zQEOrSapnIcY
ttgW6NgNDciIYA4IZtBhgi28BifdFRzSrcvZYVNzVVSUVtthSi7ZQwzLAcJuve3IEhuBMTH/bLyB
SGYMVvNiikQFbBhqYexpSk9sKg43bO/muoG44tXdU9e47SUomwAuHw4+ezPa1PjQTURbgsvFs1ej
CbueidN+nPgLvF3QjuunMQcHxGscUTSiQA0+qtL9Bzk24I4ZPeC3mnk4m9sqvVoburo7FqxwM3Rj
zI5Jz4gfnaEcWObNTohZ5hlmif+n2yVADfIxG44NAXMb8LJID/rADYhMstCRA0dYHuhZk4lTkeUN
Y0HbAU/CCp8Kp4fmksRZvEMkFy87amqkVebTQqI8L9p+bReNnbTn4L04LNFsQctmN8nm28z2ek+L
4E5bbOuJ27MvmtwbdqoZMZGmUXu3xJPzCXFDRZo4XGvO60rc9m0Nl6Zop+C+Vx3rKXNZfVus1vTJ
ctPxQiYtdRkDxPzQaWv4lDeWfW2Xsz5zGkIdTEtW3pEZ7t+HJIuVm05E4SVybucLDIv8YuiD6QED
MsXQBSU6ENqKaXVDAmGFlq0nHz3FEcpLOZvEsXGmKriRCNayayr8A+tJ2KGjz4Sj1WHwZsWTLrN9
NHRxBrGxv11jQqA2nm6cvaQM9WhjkbzIXKbKqkj0t6IpxXMkiH5gpQCLRqWju07CEIVBnKXtp5H+
5mG2WHXj2mUxY0jtOOykezvus7PGmkmypjR62UWLfz7N9rBvcCNeET1T9ezshX1Vr/X8ERHmAOZ8
gRCRWLO79Tow+jIdrLsmb5trGHLBsUxEvO+ntTkj18bdygZL7cbq5uFDUJTyM9VbQF00qh9t9ndX
Xd3Oh3Fg908506dKYwHdS7IJZWcMaIlexjZu+vLDOISv1iQgBIkyIldbDTvETeJDOPFq4L1I9mkr
z6GzBbfV4i0oZNV04Vk+sbgeHjF34NQxsmPcUm/uLnok4h+szs+vMLF/qYIFY2pEkz4L9Eusy2Tr
uHAfoyCjrCgi0oLaTj9ZqYwOfieSfeOsck+aT3CWTE0PLUc7pLrX1GzqvEJ6iwN+l8hF7DyB6GIg
KHVn2Wv3nBa40jgqrEfdLd7KQtaPt4FfUwcWMCZ3lTLp5YtKcPwmLDaZymsC0tDcX1l+u5sV7Rtq
rIKdRp0cRB6s9JPXa5Wv/Lwd3fVy0TczOqKNM+VPYe98ljGTtbKqfUpkw45KyUtYdZgbYhoe85zE
O0B6JCj5Vn1wiCg5or88c+Psfg3AXNWuUtDU7RUD4nojk1Qif2g/NT2OXtJTiM51jmyshrNpdac/
rYU2iCOtz9IWCCZWdshLa6VnzcRCvQTjSxlmaHfH9g5+bKE35DmxtAtzEEwK64YWt95GtpOck/Pt
XLmT9Ya2ePxQO1WHZBrXQkobjEJP6H4eZjXi3l6upgYZVVe0n/4r7/w/ta1N+sfv2tafXpA/VjF5
M7/0rr//sR+9a6Kt/giFpBSoQFdQS6EL/UPiKRzUn5LutSEb/G/b2jVBJ9SFwRwo7x0CQ/1B2qgw
ccYgWOCv/EdBJ3zET0AFMqupFBC/A5uDnjV+uXcuuZX0otHqRxoKUwFErkqX8Q6F9OBhoW/7P3+6
MX8DVPjVknf6sJD2vdGmwo5xFLLZn9k/sVpcAMmDe5dYunk+sYT1MIVPeUodjZ2zTSSl7bsv4ZR1
x/+Pj0acbpN9S6zLezZFauViGagv3K2GMVuFnWH76BmUpm+4rZLpjlao3Tly20fGUvX7j/+VW2G+
OaoAB18jglwe3PuPx7IeVyFJundFaTGLBtb0HfAJuDSFuk6QURkE/8B6cgyd4t96hB8fylABIYVM
xX+PA6kaQrTiJnRQClUQhQEgnTv0cNuDT7f4qRmoY7ip5MNHMXb9WTKMw5vX9PBpLY/70HrwSuHf
ZsuRrElk++u6ui8IhDkIsNe2xSVRl5T2UhMouAFYBR1poacu/wGm9av8+PvX8FBFK+TPgD7dd3Sk
APDRuMCxx9jFLomQTfd8KUYgZUG/AMVOdX1J0mr/9vsn9itL5cen4mv16KfywaF5oj8RvDwLgcSi
OnGXiQn+2YkL5VfJNztb2GYJQG942cU1HRxEACcq8O8//68vpi9FwEnYs0PGzft3ZQrDKm/zRdyd
2GGpeWE46C238QRy9vcfJf5moEgR8mYFNh+IYfbX7xppUopt2Fp3bhou9xa7+RweheGiRxKM+pK7
7gvaKfN22kQBfofHgq1cbk/Zyb+/mr/74tJ2mS2Fr+iTvpskHJfgNTKV7btxaHlJXNDJ9RV7bXva
IIL9JyDa370kgNDMe8l/ffWeRyYaqLCWnJy7EzqXcgW0KhfCxeVoINC0fl3KEkCl8XQwyk9Q2hKD
KsfuDBYhJTtimy0PzHRMMzbeUz8MrobcyG0HD/pfMoHSrnTGW8a2F3JqmGAzPfz+lr0DiJ0Gq49z
2gXor0DqB+9ekayIozFANnJHQDWOrdWHd3waN8tQwsg2WbBFMDPvaW5gyZEKdulqMHM6bI+NNlh5
/F0ABtZ5pfoiIrt/Czp7uf/9df7NLGh0Wwiu4BOBoH13mRangAlHgLhTq88NOd1mBHjNszB46Lbo
/mlkmxX0lykQOCKjmjXXFjjASV7/dWSXQ+xkgC/6u7kBvauGUr1EFF35hwQ6Ptpyue2kR20eEDtg
aHvCIbuZafA+pGMOhJjUq+FNEn9xe8JJ2xYvAVY/Jk4zJk63qGfVgIGekobcTz4h2aQrXAH9Q3rC
xvgae219+fvbyDd4/7X4JjxnaRB+5OZhlf9lcloxK/oQ2OI7Yl7o7jV6hT3tW9lNKwtO6BXdwHmL
fprOj6OswtuSlholh5AMchODa0t7qxfAHU5GII1dDv4B+pw1HBOvx5KFkpt6H/5jGniIqmiE28ls
faQcFw872ycReDPH2Nu3bugn/c52bN6MrJ+hipSJh2bYyCXcoKnuCOtJLoO+xFdcBvX1lBFBjAqr
s+n2O4X1WWg/vxHgYF/tvCeZmn0AdVtAhA3XNyVvWtXauxh0Uu3SgfX7AhJBKTetzJpbDLqoWKm5
Q+1y697eKT8JcKX6vtU8Ye/O5p2MfB/neAsXBC4WQEN08O3EATTuOCUAyO623uAEX8g+oJqJoHzI
j+uyDqjcsE915w5EUlwvgXCvnHikedZM0YXtheEDAna0vb47xd2dNaN8JBV3qBRNXfyx2zKJm+aW
YNWCkjdAgGgXZAA3SVdl2c0ZIz6KKWjLBgjflgnSMbYGsODFANnwlKOAPIZtQhWAwGYLyEQ8NRAk
Ievyx7SPpZI8H+orQU/BCFdjVuCxyJHQsjILznvGFTfafnMBLBl4sSdBS1tLGAiC6OoSb0aTLsE5
ur3kesrD4RVyu4e+x0nsMxyi3S4kVPQaXkh36EKO7S2SuRku/Wf8xumFQ/NvR2gcp/yhrqlAtf0Z
IIjowAmw/rMMe/W5lkSvtV6TvDFQlq/xGGUD0u242tkjjwfCwFCddXGjiHbzpy0DqyQjAhjksiBX
sSxINfXw5rbU4AEKxc2jpYCwXE5V0OfuBY7csHz0JzAFIQOAhGx/V/plYOWbQQPyoiDlqhC+bU6R
ZnYUhSM3tQQ4a400qcTqK8Lms5VMnuRy84zTFu7iErCJbTY/+Gnu6b1zpytrqi/tOGAzxAzuvrTB
TKAC3X/4siUhZh8Xq+eJ6Yi8Acp3cGAnEjPQjNVQJFPNqNwkAeang0suudxCgWiew67nyXpi5aGi
vyIW3iYXfA6hN1MNp/0A9Z8pO3XRGfgBSvRVe+5LpGYCq1Kb/epgkhKyclYvOGLCp9kBItqviXtO
AAETD07vKx+K577sEur4LW9osC1LyV+vW8XFceIgSdQkfYweqKtcl/VlXuXOY2ub/jASjPBqGCbm
Z6YzVCaFG5YxCuyBn4lXWjEbeBeAjVEKYUP1OY0fAsXN6cCtU1Er8DJuukRk19SjmGIQWQQGBBxe
hcb+6CiPRT21mFFPcyR7uOAqUiyiPpZZGlEBoZ2Aq8gh7lzx2PcjPzxdbUkHDc9N6xJmwrYTt4NK
9W17AtnnYDPhcRmmexyTzDKuPJGJzNhL7cziEQFFiA030/cnhL4sMhNH4rA8D3CnQDaze9QO9x6+
DF+KV5JPyqFOvSFRXe4z8yMKGhQt44zdp51P6iUwIPvQbI+agtW2DeP2OctLdr9L2uv700ZhBe4D
NiorvBdnYX9/yqRAZRnSfwyyN/TyPvfClxRpWlNZo0cOvz6yr3vkhPUVw4hn55irreqWhac3oS0R
V2RnNpvwum7DvRI5ORdjwWquc8fq9hF5jy9eb4j/U03IyXnbd1w5Olh2UHU9g9NsrY6W22mDQ7eE
mNs1G96+H36k2fpoUO3lrlAarpqLsonw9YZ+xIdZ6eAqQUb5kvgSVi3LDhfYOAs+lcCq5oxETBF9
KayED69Or5AARLQcpqUz2yBWnmHXzXeBO/dvRdjzjJooYHPHv4aoRbt95eIVwCbPUSVPyDkWmqQE
pgF57vGkr6te+ud8nfoS2Yp3j/IEsRQZVFwtIrnuCABZXKNuZV+ODPraRmqC9onkFFK9JrarbpDp
8UMzx1ZCTS7iDCi8ilE7JisBsgH/uSL1igE80HXlnyIIkeSm/mOWg1/aDy0pJMAHGCO0SNVLUs7c
04WqJEcAMwnkhQQAnRIcBGuM+GlPK3kOg48XzjMfX85DsIVFzXYMVd1zRvPgMox5qmz322MbSZ5q
6vRA8FnIuQ8zW9CwIiPGItzwdgGd8oIohffVLlBlOCli1F2seOO7rudKTiPRXTJBY92Ei5AtwYQh
kDRK9rQtUvFwiZz5PKjNA8paEAMHpyZ+A2B8+JQiJ6HCzXG031MwZVPkBCgYN84clw/aztSLzAh1
dKyAMwB1K5amJRCPs+y4ydKhiAk+IwtJNEjD5tmLG170VszL7ekbshKxR+7Rc2+6uksRE3Cz19lq
nlfsp4+4p2hJMnXbm5kj7ePY8pNU83ksg9mlrcHMczrtGE/Lpl5tRlRTWKSCBAnffQVEdlU5YMOy
0Sl33ThykjF3rWumJdxlsyjWXWcuJ/H4FrlJA2lQPMhtlZAWXOQVr9WqkTP7csXjiQuSKLk+ZjpK
c14uxzUpVUnfKVqhDHnYCSbUJkkjT8LR8dujxrhZ7lU4Fup+6WZaKxXiXpqVoDle3MXMLPzu8OlE
yC2KkXyUtkZfDRx0LlBme/zpAktf+yBsZ2aImESo7WrGVZqd5r7FgYtHEAWTPFuR2BzJ6VStiIMY
E6cb8H0uMgf3KXOYF8zEig2KFec0dukqsKwtA7yNBQfWl45l6O40Pl36tmc4MsczDEtu/sEfA4YI
wGXIHCqfLpJYkwn4fUCgzwm+NaQmTtuym7qjlVXAwlFyvMSeycAxo8Jbcl4KFIWEubiwxUULFSZT
ptqQ91Zab72qEjjYVcVMpNfc2vqtQxGiUxlI39R8IWsuGX20o4ptRzZJf6bZCHW7WTjiWrh8BYac
eFSJVxMBUsS8WZjiWGF8YscOpPkst2NWE+8jU3GjfGeF4kFnBLeXoJU/4G9A28P75eZDXu7qyOdm
05k0yzegJ2zA6GcoBrEAociPccBuqdoyKdRxB3aHNFVo8NVorjYbB14z2Wo+F7X6cl/iYPQ2DUe1
p3DRbPwUtWXkPxMdhdlxB2uXud2CRoS90PowCUxHxwH8ZnIjenhJ5+DKxTUSVq5CBQAPWPlpCexs
AdT/cVAjm5DYyiG4wws5qwD88H39cL51aQo/jMFS3jhSvSZWZJHTlPVHVbQIYWFXXBLJlX2L0T9u
fKcluQFdfw6PFOOWXFges7RhRdIpLfaBkmfIDkV7T7CcuM9pwwOtFY6RM3CB8gC4gfCPuK3hQwA4
OU+bJvsgXZA2W1ZNsAcE4B4ratlg8pqmQncK4S1cCvYLnkkkA4nNCOt6B0XksvSDfdGayf8CTROF
yDBJ2FONLuAbh9TEc6t2DIUe7fC2LaLZeogzOku44Rr+2YaCmyQVwHkqgDMC4hlsH+h10hAn9jil
2dK1SUBOUUyO0illa2xn3hlzUM4LRsEsQ17VMGmJqLI7Li8CmfGUI1mddzBeudLltJhECfP2StxA
joPARK7lYUOgjVnDBXKsJ1g+jKDTwTAm76q5KIoMLmY3MKfVHqyuS+ppHbZG8pvSkEy7uQmJX1tI
8RLW0L85Kz4VFHSuoenwXA2VZTnQG2W0ljGzFdhO5/FEJT/Nm2GWMznCvJAETVe8E4XZbzYRGXbk
LdCTihrKVzMQoOdTul0NyOela3mFBhNqlUaISKxaHTzjtNmsK1q5LWe75OjQcfnqTp7dIzYGu87+
D5WMylsy2r/vMFpqJBYrc4mswcVYvtr+OQe2ZTj2nG8QB47dWT304wGXEBrvoCcKwM5X8YiPgZId
bK4Uh4HNLfEzi2UDtSwniVOkkjdp7zGhYo001pfnxkl53a0mFej7llnZ5TcvdhZU94T9HQDzEqTp
6cE58MnJY9KNy8cl8darBLHHR8ScmMJ5Q5idOe2sBxZEI5nwSiRa2m2s286iSUzDP6zw63fwT51Y
Wa9jI9UbkRzrV+Q9E7aapWe7PRe06jztXIqmtwF69fVZQXHlszGFER0WRbSr25Zs4n1bL+2Fkkt6
DbM82MWZl34qmyF+gNpKX2gsAarmvbLPdKD0dSib6GNi+flr3Wr+Jlwlac9OuQrj27WyOLEWdjyT
3Tmg9Nt04eQ9n8oK/2Ug/hPAg3rHTwWYv/gS/1/x8uWl/JXfcfojP5o7xGlSOjQg/H9hzv+3uQO/
w/WFQ50Gpw1VeFNZ/ZcxUdHh8SkPU3Mlccn/yZgo7T8cx5Xkmnk0jCj0/EcdHlML+ncXQLnmgEUK
hXBsxxAX3xd3MwAFbi9d6xhaFu1yZnRQ5KHbP/50T/6mt/Nrpe37xwA69+knSUT875MlVtFjjVkn
69ivnNvymgaxHO3gpsRdXv5H3ZTTZ4UC6wkpFqFPDopJ3/ipNs+zwD9EvuZRizq84bWbPsCqkBfY
HZfbxkNL+A8fSIfmL3fRl6FHEZFasZC+bUroP30kcgPVCli8R5J0IJ9ELHtXNWKQelNbVGxozZtE
lYA+38Ee40ki2yoyfcbeBHNeq3B1q2mCyYjbgKaKmc7DemFToMMOvfySdldt2IdnqGzCMyBEKfOg
drYVqJQL3YnyrsiLkL5MN3ykrlwBXeiagxWV6XWkh/Sa9jQQYxlXyZlubdbiuNf7dujLO8dy168h
u5SnJHe7J7+JP9ijhjPhF1gTQTgfVwiDH1wX8ss2yeR4B+K5/LbKtb4hcyL7CEgRCw905YNqk2pL
eNwEfrCaj3YdYWRfW+csmLAJdK2e9yJZmk0xYM2nllVfd00wUxHI5YtdxNYRzishRR15Zi1ZYdCR
lzDCzknw2WvPmeLKW6GVcOhNxg2bexQSsOkOdu8gEiBYcIa1kHR+327Q58Rz/xwqR+n+Kqma7OBX
foiNI2Kcb6kLAk60ZVl9GTsqLuydg0+EVjr3YWyHiBztPnwj9I70ZxF2Ptl+mErwImQpCy1bNEok
gUy+5AToKELm3eLGLiZKap4b11c+uCYsUNX8RDozWIko7XaOUzD2MuQoGzfN1E0qxX2ypDYCXvZU
SRuCSxZ291z69XSoF3vAPuVRIFtQiL11ZZmcJVXyqo2fNSaZFxhMANRCrCqBdcPNSTiifmhpz37C
k2zdgXNcr0ilDfoNDbD8HKCwbe0g7OE1tHASu2hzMU3Y7nGaq34vdZpf2eAF3zh9DV9yYbgna4xu
e28NaXjBLeh3SeS9tgPgEzF315zTOdX6xRsHL6QiuXsZWUhcqIh9DNm7M0ib4sxC37RZrXLZ9gsK
tNpxbTh70Fr8ZrjMrM6VnDNivfXg3L2oAKPvavl/ymiU2Hs9FNgIoO+juXAgBfW3apnhMhAr7TK0
eXsWVB8f2AVBmhPT16X0rQMwhOFD7lTrF5jVesuTVV8awiBvIBo4u3wdhvsWz+W2GoL7tg3T/ajW
z9bYyWtnhT9NVbm/Rvuy7ufQmx9AzAC6FuGEM8C9I5T0k4+91DmmeTBP7maIp0QDJ8VSDbJkHOsd
yBgKOUT/wXtBYZVNuzwuc7VHba8hVEDwW684x+nlvAht9DLbJG5texNZVrw+5f1MqdiooKC3cSPq
dsdpoM8eXeLQYoRoAp/TND/6IM32ocAZtFMaVuwWIlqKkpYKCKeSoCLbflo9n1AzNw7Y6+SOArqB
pmiXFpYOsEL1aesiAxk8NkXzGt9PueJ3yiad4muvxbO1qcuumm9jz4oDCQi37ROwERQ6qfdFs3p2
msQgJewqstCid0voPGXjbKlDuxDM8eabTNpNgnHWuoDDE4/dA3y5qmzP4Lblz5Zq8odwonLT2RXT
cF366jjZUEB8HN7dNpIOzqx59OSFWiZoJfM6zaOBToRnisP4xQxX9grumjo6JS1YMAwabRgSNAoP
CTLfTU+ljL1b5EUPWo/zq+cgqkcUWDUHcgqppAE+SjajW7G3Mq1iNmnVRbpQrBuwbVZo9fC547Jj
99+6LrtdsjjEQXh9vYPfX+0pIwzbqrcR6ls6KXkCUfjn0vGjdrCqh7W3I4wzlTWivJvm8m6RbvPV
9WgJcSFpfMgdl2qPDst1N3pxkew7PdfngV2EN4VKvZeibLk+WUziEIHfoHtA3X6bByXXRneJX1PW
UH5zgq54ktgeb4scGtAuWMv6IS4B3qGxr6EOE9fqIQdHx/XfXeD/Recj6En+tOP5u11gn7/bBJo/
8S+FjxP+wekTaRy8L9v1zDbru8IHeesfGDwF7ArlYKXyUBr82AP64g96hfx2OnyKfreRhfyAUyh+
SSGTCTjk0deFC/efMNzkuw4/l0NVBGEniU18z0C+UzME/qTLcrTdr4m9Ntk31pJI2qjdHKsddsOQ
OfqJJjIk5F5LkhL7Xiv1ukRFU0GEUjURlo1FTgNIrMBirawAzUQJDpQcMHxnl1bGhOw23kqkINlZ
gNcmObXutJXFqPFKU7/qnRvh+42PC8VGW/kRtQlV2YLFGWmmC/KecByASyo4kySCtayOLKVht8VH
R+zCoSKBHestDoKIIvlPD/Jvtq7CdIH/vUXGaWiH0sjw+Z9iCX1/dzBaCQ6qq/ra9PPESbSM/YSg
A9YwtkYhGDM+chFpVX5rAcTqR9cIaLqtw0zJ96kEMYgff39Jzl8uyfdDQe9aBcqT5AG/e2B+5sAJ
6bv4TRAdkn8AHBDnF6s7tnSoEssDDbcp/ZQ2C32KJhjpuS50FlGoN3X+UuNZbNknjQS8XLCYE5+w
X6N4xUNWLDyK/YA3nB1h50XWsvdoU3jXK4Gf/LaSk4FqYbf1I97k33+pX08irm9zk9m8c+JRMFx4
F37dQ0dJvqDDKqqv9kwf7kFVqVXfl6QMrre//6B32h0+SEqFeI5NPwoaPu/XD8K10YYrmfBv0BYd
IfcNpVSXbAibN3yRfubezOTwyQT/pSqsYduI2J/uWWmr7Nvvr+TXY4P5ylLRHkR9EEic5p65JT8d
G4QEzB0umfc2QRPwrhVGbSBpXWkhfLlgP4YN7z+9yVCLSKdBOYOOlrvw7rtbIrb8uvDlazES24FK
VzcWMK0pICh2/ofPMoPwp/eGb8fE5YqQ46WDFtV/90CxDxR5kyrnbRExxvOvDtv6BAdRMzLu4ro1
t7jQ3kis5O9v619GEhtGhbbDQ02jmHTfCZboPfUdla/+dbFDOAC4v4pgIvbYguj+D9/x3cnPPEKU
mw5HN0W4BVPFuxua1WT7zJNTvvU4RUv/iE+s+lg4A3PUFnRkFDc3S7hGdnlVp13l2Xs1Jfn6lPV+
08hNSew4djIbh3B4l2Ue+hg89pVTXOVoBwJ9HGfXLf9J7fiXB6OAaxDJACRG2MJ7P6GBZwNM4tjV
K/KVjqtA7Zhn3yahLXrzIOkRX0egYIZ/CgYUf30wIU+Fs6ItjN7x/bQVWcKGa6ysL6uizE5B1Vcp
WZx+QPKBvRUSj0OBw8bN/ReUVvQaUZF3HaFWJeKg6TEt1xk9M5XadfgSY9kk+JUKqL5UlNRpi/1+
FPFevBvAXKCvTq8JnIe/yoNUPDddOXb1lyRI6UxD8NTDettjmWJQrZp9/HQW9k3vXVsySnmb+sp1
WQwqD78tO/XcjfUrA7DMYKHZ3BmWP1o+82YSZFN/+z4Bu1HD7AIXL/Y+96ATowHcsZ8zUiccnDyd
qhs8luFK4r2KNrTmzBRNFiY+p52jlyK4i5JmWJ5XbbYQG5x6QAp2TpZJJnlS7r02Ozhui9MA3Nqc
mhKIm5VfvXkUGNIkzr/1ltc/VJ8ryv3rU4eDgGtE+hZWZAmTYfEZpX6TYSHxoBY+rYP0p8epa73p
vs/4mXmTVBkzyCah2cIzcxLEwe0GUUEKaTiTjcWLznmUpguG3CzDjohkB2Lipp8zh9/pCbyr6C88
vy+9MzUtyXA3YE9iMdMtrq9h23duFut9Fod8tIXnit9O/cF8mhVDKLqmPp+2zy0cvukYuVObfihc
OhBns+iX6hI8jB4vxmVcGEtLEJmZL0XCqC+DCZMuMNJoMGtmG0QOb1sTUBzBmYCdHsfXjy+gMlwI
M0h0O/SyHRnFFjdU2RXDr19iM4kVpW9b5b7tI4//o6iry2zbN1i6/vV3tA299b1MI5UmW4ZcjYNJ
JqviHowyxb56XJqEyVHLmu9ESKe5q26ez9w5FTQkd9PDHnCZVUU3ko0pEhLVy720fHZtuqHXSOdP
+y1fj4neDJeapITsm8zrikGTRV5W3le4K3z/gCnYDJdGwa2uIIyEIaMmdpAW6K1cMFgZH6aI/MMQ
D3kgLyx3SfVrWy5gqrb1QgZXsVVMjCJ6CArb456sdAWL+RyczETtPl5pEQW7TJAplu0IlCbfAxRl
iFLpQyujqQKUTyoZV+w7E7PAvoOEz5epnciM3w4pB//GKbSV00XYTy5/S62B9g07+ksB/2bFA11G
VFv1wCWBsTEfNI+ZuRY3TKirbkHF8QrqAKlsvSPBkfjUiQoll5eVaWD2bdFk5+l1jwRUwTh3+Zdt
CJOXy8pc0tQJWppK7uC4zCO3c8V6wt9UsAUkiHXAYucfsAKbIWq21tNjExCI/tiSW8UL7Ge0ya/Z
OtKLAY2b8p7rTq9m8kgQxrxkrezMK+1S7Kt3ne0KngSYxZH/Gxohp0efCgN3AeNa0+vjtNh9Vn4g
foHy577telrrW+pKoxnVWBQ7Yh/ycBXquASQWBD92Y8hqPdw2hHV6puZKSmSbD14NgUT8C6NPAyg
J11Y8QlQ3l082c16q7ReGP5BT9UaSz50DILqqd/VwBuUmmDzJhzZCVb3okymN7Wgb93jcxnNE67S
SQMLA67ST9Z52tsosDfoO0DIbpei7635MudkyzVGVs+zad2AfuBL1YuKL1NFmY7rh5BjuFtd14YT
G1AjSl0IHUzETDf7QcYZKNe4geiDx4x9+zJtUHMNyTGS2Wiy5oKcadZ7XWeER4mZbDXfOcxgNnJ+
7pIlSTDb18ko/OuB/EYzeED8mJGIp65tDrkmkA7v+rj0jKFIpm0eX+LmWvm11pnGDt2mkkyVfYvk
jAZizvOoNgu947G97mePNJJDBoqCp1Sh0WQtqKEu83chXTaz4MjNZ+TaKYiW6WAPzczv5AjT8mtD
F5l5KbcnU+4c4HXQQXWJt0OW5y6AWy+HxGJ2mLiLvAv4DHsG1NR2IJ7PefqtVpcBUhD3GBDqwoUn
izXy0a6gsUlVmOITa71uQG3uyojmXb8P3MIsssMwEn6wWTz6lzTcg04zP+ggsVySKHRHn5IpSrnH
pkUPnuwRaiL1hBFntljGmaZfy6DlNPLjHMKsb27OXLeyDs/gJQTokeIkm6UF73ZdASgE8PQII5ur
CDMW+JMHOvR8eez5RNacDBhcsZ/hwqMyWiY+L3Y2rmyn8fuP5g7+GNZlOptfQ1InGbgrtieu3KvR
NGI5JR5vpXvKqJR76XdhN6MhLWKb99MiGZxgjSBSPnbVBAHetYMVI9v1IQE/FsZkob0/kS4V3YNd
LsVj6Dgh9tKua9P2wquaiW51PY3Na1OyxqClKLEMQ2gA+l1X5E78SdnVWw+5X9XFm5sVa3dfGuPv
ywzLdL5ZQ7xkG7AL6BnoJs4NsAzUEkgSW5de+XiYZxX8D3tnthw3c23pV3Gce/yBMQF09OmIrrk4
UyIpUjcIkhIxA4kpMTx9f0lJbZOyqeN7RzjskEWxqlBA5s691/qWumgbXMMgxkqztM5Q/oAhiYJe
gXTmO2pZ5KegATidVKqF0IuIQ+mSfmnHGU2MPxd2uJLQtfuH0LYG97Mo0EHGawQ+ueb0FfYc1SuJ
xNACaT5HcQ/4jp2sWPtLMS7LJkyLxWx3kU2eDl6KGU+s6PNzJJ+W3KnQjxlnUKAtNwzd4ZGlvuih
EdB+C1aO29vWegavBlJJxH0HlLW2NVuSeK52HZM9evBtp9+AJh6X0yjEaLC3RiuxyVScLODQvV8s
eLojxzOuJHMj93boGjAee1P6gL638GCn6WbqJ6hgRtdXxifXcLvlrmfqTKBgKwTYXB/9EDb/Xvit
3GOERqgI7QDV2iacliLfR2nPGH3B5wnHLsxrh8wJAn06wINWmQXVt8QGETZtMM3ODfMSzxnAPfiy
9le203m9ue+jqvGCzUBMBPT5CBuPuEDQSQzVXglJWZt8T4LK6WE41UFOPNfG8uBREYrn9I6h1bR8
mOzqZ/VtzkUkrE8oq2rUZiPwK7YlWQJH926xaUrpbmQ0thGKPdOMqVFI2/aoxiJz5IFpiR7i/mco
TL93z7xa6W0lZCHh4W7IMmWvZQPncUhcoVe40jN1hYmLJLKiXTYXYwxfzOnkGJwuTWxQknpJAxPs
nJlDxi6Dljm2l/3s+/zO3eDVuk5hbK1PDj50Td7tDEiOmdTQlKm496qOTFZousyvScYE9z1s5NB4
LJNe11HZBznNTXvv2h5V8GhSuxlr+AyStSwjJphFLzLGCAeuA9bb3CqrEotzCF27oCSqmGuyppRD
afJBqUuQ8UEsKlu9IJaFzR6NScilNEG533OBZOXrnTNoxol32saJz2sP/uLXyG1cD733mqS2iV9m
ZjVQ8FXn1SSO7Lsw0+tkTsgtP2JnVsg7qiLZkSAGYV7XqzDEWW3sfmjF04g9vEbNkvkVIZbQ360d
dFVdS1XS1yVLEvb6GuEdFL31gtEO/8VmLCxFRBL7IX0DxiUQUVGjmyifynPW8FmXSK/tHtGVepf6
uYO5Vs11JAVUdyxEOOp3bzkQ4Y21jN0srPdzCtTppcAlReEasK/wDobOAH52+HUlyMMBmjNIZ6Ei
xc7Eb6wZFsBiyq1qDlBCYlLnkqUmdcAnr5wi7x5bBr2nH18jG6Zl3XH8G/qboIkmPjGhcBbf0YBa
GH91FecK4NsyZmYUPqjc9zISJaWIy/HoUo6qm8W3dRVrLVI3n9p2UGlylGaliwqzZ1I5opGa9UE+
EA03S0m/zprW6Wi2fr+BK0GVQnqDruZVTaSkd4Af0angClACITRnIvJN3g+wIf0ckEtn8lEVLH9F
FqarHxHid3XDC4kGPxApQncfM4sY2Pu0YUxXkUw6pIw1G9svqLPjH7trohQ4fkafjIfE2nEkVaBw
Wl1v9kLfj1GRZVTWJNtx1EY9VPEH/n/90zrSb7kai8Bnu7TgnLGHJQnsFRqqghkyxbwj9bv98Xjk
PdOvmwJKN19q27HwlWfO5Kj4qwrGmNExzqnc56luuBeKdQqOkOfMbcHmy3VR2WF1Xo5WrPpNXHSB
hY+/RwBOUTvWM9/tYKiS16qWlo9gSsVsOOssXVqHCIYJKvDDtH1U7aDJ7F0+SLBbnC1d58wdrT6v
4MgRpPOCeEYfAjPpcWIzLQi4PEZuSHnJwZPvuZ+Jljt10KfPp8gf5kntJ9tp8keVWBMXhWAJXfl0
sUnc2rarg5ZPmxKoRmHw80QckO1DYTDFscnpC6qcw59iziztFpOAMT07aoBZaxrKNNco3BOOIypp
4844BEI6ww1AIGcw1sZocf2ZMelDN3YaXYWhv9OHfD9sdSEfk6egbqIuivnW+pKGbr2ZAmMJ12kL
C5YaJfRq5ngUIawBi9Vw5j02vqzGTp8fuJ2Ex8vT2osWvVRK1mRxkL43MdCr/Ilb/2ARz8tRJYcz
+fzj0atUoUurwiiRMSHPJ3Cq2fRKdfrGqEbdPzIiZ9a3JOjrsbo03WmqGi7Iok/cXmj0XMjR8vUj
zmk5ludkJbnadDRm8T4CTzlcIzpbumMwTFYBIc7mTMHGBr2S0Miph3WzE2jN+TWhSzRSuM+aSlei
OEZZxdfjj1MjqtGcp7TJlMUiRcE/CLJeRlbnLUgCfQr8cbAoIlgZ9AAWkFFw/xoxM6/qg4UTr6uI
m4BLNKZM9NcjsUx8pak16Lc+YIwj12UiIrjvt8YEPebclzRH+EHoJMsV6Ux6wer5Gg3gF3mXphVR
nAQ1MBlInCp/dAix5RfOP1YO4PK60C0tgmfzPzQE/0nPCMkOLl4GOjp6510/MJhqpMhhMT5NUa/P
mZpMmHgbg/iJIlx1Q8vn/cNLvu+q0abCw+ZhZHMtO6BwettFnmVVBWbP8N4To57e/Lg1igBs2Z8+
3e8vpbVKIFX1wEgred6+lI1zaVF0J55SN9LrUy1cBxPMxGLN2vVx/+29bdG3aB37GD3xsTvoAN63
KTuTcLgRecjT5JQYok6HpLS5E73eTXgMCRCy2AsXUbNoDDgDkH4MqmgCGH49HJkLuhB6shFy5NVr
z4+V+efso2pjfUQAjd6xJ6A1GPnTx2//t0vl0BamsNWeZNjvpv77f+jtT22EvXD0vcc+BTTLsBz3
OOswmytHqI9f6rd7zqExHDIKYhKE0Px9v5syiuA0CqjHMMEMPR+iGUPZnbX4+hERUTz+8ZZ7P0JB
42SBLrQ9XtOzf5NztU1HwDP9+0fpJnqN6nG1LFdDysr+KbZR9M+bKKTep5iY+fN3QLdme8lqV3rH
jz/7+8vM1NTD962nqjxuWKHfXuYRuooaw9j5Sk+CoyPaVLpUAXofVsCPX+n9VbY9x+TTQobk1WiO
vZu5QRduAsfKrK9DVfv5OZGWeoNKM05qByLMddX48Qu+c7b7NrZy2s4MeT0mfLSP3n60PgsWFpO5
/dpWzImQCjiRXuZYFGe+V7KNCkTiSYoeNyQfAzTQvP34DejMhDcTHEot/Cqm4/k+EQjke719B5wS
k8KSfvUVj+QcV1tmWUu+peuRhNlrEvFypQj/Y8+DUqHX759NccPrdcurJP+cfWH8cXFKRGhcI1r/
M09xjcCb08JChgBbQpePWLs2gdMjvVgRM96zWvujpzdLhUVW1WgZTB58nCTM0LNN7w80jywUKKDD
VU6LbhtQzNv9MWW0DEymzg1dW3XIaFgsDG0/o42cNno7R0dBbeN3jt7iJQ5j3pb/o0HfUdqzaua5
rYumLEBNy/ZqW7pYjrIS2vnK7JCX0R6Ls5bOpK0mhPigyHPash9f/t9uOB/7rik8widseJTvb+2B
k0UCBGd+qJPGoWaNZa+PQOHS6wrgZ8v645fUT8s/juz0Uhu+zmgCtAD+exAFg7K5b7pgfAhj5KzO
dkhDkZ+DcLJz48LsTN7ByiXqjEPUZBE/QRO2wBf7p0HR+0/uOMI1WTkFOk6eudfx9z+snZVoKrKM
+uQhr2l/nqRl25e3dj7a7Znd9X/gG7y/yRGler5Dp0jALg7c9ygFYZkYXWXXfVUNHoY7L/P1bZFl
UldWH19e+90jzW+H2ABHQfhM3hyAI28fqHgk9goUrX1b4WgINhHtyx44I21UTrppNrI7rBh4l/yP
T8OG+3LSNhFKYQ9/jQa/0oLhyKPn93J0CupQayHp9sZMY04oic8i8JyQCKLbWpOh2wBBj98nOapA
6DYxaix+WhmWw4czco+9KI4NPSmyFP5tTlUWSrbmCKYrnYtdBTvfPf/4Iry73lyDkHXF5Dl1Idv8
NjH1vLgPS4EEfygzvTNHNaMKNFdjzcn545d6l/LOt8kC5vkCwYVgW/yN6wIFjp6q5UY3gVu/vtbg
0TolRESX+gNLPUvQj9l7gUiHqwBbW3dJf/6pVTBSUw4IJhfXc33dz+QsKFnp7BJz9Xg08mwwlrOO
R5VsllSW+bjHnsqBaQvOleNxinWQY8nPwR/TIj1EMjBt8uwsgbnwd6ou9Re+eBmvYrxOx/0frQll
jbrHa3iJ/iYzi6plXMFp1N9736a6sfxzhMYTyb2bMfNg34siuhykrFuw2Oo/7LfB26+PaB1s+4jF
ESx57IW/URoaPgEqWBk9F8rx77MWAtfOZjx6EHkgXXr8Sb+L3Sk8naFiR+S2RdWhtPPijoBkhKNV
MFQMTWNnFSJJ7FYi6ZvbiPNrd4WBQiXrJFDoLMPsumTU9qyk28GZb/HqrZnliEvlRfVpgvfhnB0p
0QErico3Rpc5XxbmyOokasfMw+sYmi4ueC+/Mxaj53BQIE1cd2F75bIr4bnGG3juz60CDDo3W2bi
xR0xzi6OHJspQab5N2wiIyO83iq+oprwTufp1ai1NKa1cWTr39jsz48yAYG/ilqR0MKIu24PhLO6
wQo+3KWOk6CDMg23gr3mYbIZQqythmw/C7frKIui4ZCRIrNjTDBLxKkMl9eoEVNjBcZenRQVcQ9j
qGjYJFn2ZQgEAIUgGnLof219swCx3FB+GgndPsNdm8K8dvvZfLLnvvtq+Yt7mwzesE4mUZ7mfpdu
Qemlf+BNvF2suSEYK7OYeZQKhKf9Rhepaf/4SNirb3xfuDntiDhPUdQ97L3WFLcfP9FvN6gfLwaG
BUEWWU0hL/l2ASVZk9KuDatvwvRLNEKTeYO20+5WZZmfK9fR8MO4Lq8ZEaKb/Pi1f7vzXz8mWh1G
Nizi788jg9eFNSr58ltDHAPwj0JCGSod6Hp/2CZef9Pft+HXT+naNvoceFhsyO8PkRPZDrZCK/PN
Gsk0ov5gu1jVHHhSRO6F/6myy+hT2gFKXZmFF8qNo2DB71XqCRhLPbIvxHrishVteFIZjX/Lfksc
DX3F/q4sKV7sviqx7vaWew3UpHopB6gkFe3Za2XP9pcw45y6smrLlOs4jy+dEsPdyvBLQfcmZxZn
jSGNtTacv8Gq7RklDO3Oij3z0Zx6TGh8f3+ohd6J8LgkugygDOK6OOzR70sCy/C7yUVU/80d9MVP
UifZO3VWHKZleqxgAT44RjhtBjtm6NHg2Dqg8cX18PEt4OkN+s03A1NNn+oQAyIcgxX29v4j7btk
fJD43+KBwQHtNBj6U4CPZ9MxJSEP3i2ng1/2GIBTQ5ZMe+ryUNO3OldSqH6FscG4XKzYPUDhpnHW
Ih8uoVl66zY3ztO58s9mZ95XTunc0AMtLmuDLw0gI3DP9dJPjF0A1kdrX4ZgNW0O3zvwmC+zyNIL
x8eyl9MpPqRxLS9hFhc9ztVugLeZDLemZ+fXRoV5YSUma9w5do+22mnT+GYswiQjRAf/vQLYHJJ1
ETMCgLmQMQhhT/zsekZwliaz+8Wiqx2tGDqA/v344r6VJfEVc21dugs+mxQ62fesJXJzGa9h+MNS
7XoXBhiXO5k6M0pt+IYX1qgV4x+/4ju01etLUhtwxMGFhQTvPd8OJ3XRlmyd3zOZuSe0zTAjRcNs
nNKohEFt8ixtHHgw36RjFncAnvuzNA3Na0OFzu7j9yJ+v7UoNVk+bfLNUOK+FwO2Y+l1QVxV3+OJ
AQPn9jr6WrdLojbkf8BLIX6IDkdZa4yGR69wkyXCOyTIYYm0HcMQNoQBY62tcQAQP6l065cWemV0
yTlA9u7QOM50IYYkPsaeT6QslkebhB9gGeBtpVkOEFqDeo3W3JN7g8uyy/LeOMf3pPiB0TfORJfM
VzM5mRWgzVTu4pHdew0lNj8rGfNSUTolRoaiKSokJUQYbBVDzztPcTSlFuk+9zZBPUlZOAAqfeQy
3ImMi9aCrt+VE6YVI1cUdYQbTMyVelEU8RpnpjwfZdjhrU7hiq+5frWFrd8f272JzfMLIQbpPZ6b
ntR0O9V5WRka/o+/nd/XH9/lnIDiGsEc38/7JdmxmYTm05h/ByBo+iv8XNkTKo+ZqSFfGWcq/9vS
6RyYyniaVTbiChdK/sna9s9u2EBLkNn6ghBT4bt2B0qpruwWv/ge4QAbNq9fiFiGpDhLC9HDEFXh
DbD1YUdUYLSVYTQ9JEGrJPcJ1to/XJN/8sCCrqa3zNKB1vK9Yncph1HVOPm/x74pPjfC6j6BbTI2
Po3dU/bF4YKcsP5EulV5LCbHOu8rn43ML/AtpOCYECRXowIAPzgvKOcbbxVAU/j8h3f5W8ngY8xz
sObZaKY5VL67ZKCtZlJX3eE7Xe8mvqWyIFWPTuK8GqBiXNhC5cyUukWQANh69UuCU5lAQkJvxj2B
pN2dFxbxmemP+a3dugMTEnYBPNdtweWOM39NngRsodd3/R+37c0sv//3fz1+K1OgXB2HlOf+H8Go
pFtQX/7rFND/28KLrN4aLV7/yS+jhQka1TU9h1MKxcKr+fMXStXCiYsN10TMAQAdbOP/d1o4Pm5b
/hV6k9ekT5v38NNp4eC0sMkm4tdp0awV/DtGC4rUN/WDZ9Kl5X3pEFLT4u29ryHLxu+6KRcjznCJ
Hofj+cgMGNmHR27naS1VYJeUUz4T8n1uE+ZrfumpRC1Ok7Lsbgg56Zd2pVvz9rbgHpRjhkUJlFLw
OUWPgoVvPRDBAX1M4uqvdq4zQtDAzjYTZTmOjEc4r9mlOrYDjRvVrZYeCps8r4o5qzZkxXAkC2Gz
nXlRNp2woSjzCHl9Pp/dKLpBUiopKMW90dVqP9bKj9cm+JTQy+RZpuffBJjjPvI8gFGJSDEtpQn2
sBUiMmgVLEThdqTZMGKmWjDHigJs2ZLDSzKlzZrN+Uedp2bCBM9OdHXCARx0QwgdpthXkyr2aBmK
YOOFdXoUZdz4FyEjQFSWM+idxjBqHcQ39/u+zYn7M/T8Mynd/CA5Fe6ypfUZ6SHngc7iZoD4SxWR
SOlFBFCMM3oLgYQGKAFcvKTr2MhiOds4GON5oUNZoqfzGnXft+58Fy01I9Y2bqApM/KZaGO0Hh/U
jczBvmfY25yNnlXsO1u0W9fK1RbiTWMx1m/PRjTjJGy6/rgFXQQ2Js1JfxLoue7CDP4SdVnYkb6I
1HEHUcYE78atTvoiEZDXpAptbaxm5d7pi4g935tokZIJskq7LDPwEZfKZzbutjU0NRLxKDvLQ1NH
0FdjNQQ7exzH7dgTtVfGtkKKa/fw9qCtQQXXA5cXP0rNx8WzMKt5PI07bWLdmpU7P5ZWGNq7sC29
/VBP8rNVtckpmpjiHlkvkESTfsVaIss8FCqJzY3d+pdlOYM9IPZA57NCD5F0lLlprMlSJGgWRC8R
5LZl2h1eTl4jcY+2SGsaNyZQFrL6imjNHMWS40miygZMp5lRHwlXs489ULcN3dPoK09DS2cBPcYT
unWY9XPXq3wf9419ExXpcBzb0t/ZBUeqVVhF3efAVc8m6sCNmmkVR6ioyMYp5vRIreEAnIkRua5j
0MhnpaAlkCde8KDN23vUwvAEPfZSa+MpO151+BCdTRc1Nx4iuouGjs5T0ZfRZmji+W6gIXSIFgyQ
a8MwCTskXQqhnzS6y7meqguIaxkWaEK5NH88Ja+hy7UEIKpvRUxe1WiE1bECSf+lx+BL2kEfFZ9y
lzQ2lH1yTy4v4pGA+9CPXGySbm5eI9QZ1jNyqHBXVy71XeAh6iHBNSBS0uvlZVtG4a4TZvG9svIZ
/FRXQ8kD4qVg0ayqqH8GeepuINqMa7B6yFwLasvatR+Z2n4hfcVbV3nMUStUtt/mm4b6OC7GlWwS
OYirsTOimJfNPTHM7X92xe//I/dh6GHZ+2hXzFHIvo3Htl7/zS8IRfgXIASh4ZMuMyU2v1/+QyN0
/+KwEQoBKtTDTxbS9vgFoRBkagvm2IDGOXUDWf77tuj8xQbGTwNPBVKBVv3f2RcxPb3dF2nz8x/a
iQx96Tl77w8/yCltbmugV14RBGucaageq17tlyiZToq48Q7YopHR1NBXv4Fg8888iLRsKRZZn3U9
EOvRSeOx8AvzPMdlhn4ncm4EDxYgTSmqTdy5/kVCBuanmRy3G2RkBeE+RDKXTDq+1oDmcBv6BCvb
gqDIrnlicJQdMBcSTEFjfmqZ3cvl2ZSwqNIoJqExIhLwM7Ov/CSsClIHfafYDw4ZFVNfndeejZC8
iMqNkZXJiaW68VilJRCpEijOxjZi/6RsBgnXppguiRAr9rIIwrO5ixU8PTHZ1wiLwgsE4Oa5Nafm
OW0Bgwyf2ml2nE+KPXqv+N4K0/CCXPsraxLDeQQEaTFnZgICjSagrtAAlSCdFw7RhKSUMzgFC3fR
umWgchUiy8RZ7qOKdb0JKiMr5d4rTPltZI/eAbrBEJHC8SM7Nb9t3EwQ1FG4ZF+UU3YIu77fjO5Y
gnydLXqk9vClDtLosh+S8bqv0+UZndl8X7WDcx3nWJmcOWsvhJNN11iEYPsQ+7JrIm84NSfRPJVQ
vDeYAvydVIXa+1bOx4hJE3XzqjioirS6BlTfNyN0NPQLj0IoT+0qPrpaJzak6Ghzs642HRmmZS7L
oxEYxyL38w0MKtAI+FX2TaO8lzjM6lWX9elpL9xxD187gnuelFfMyxd2NyPLTxiwRuRe0l49lYjH
72KYdQ9+I8ottZA8iaQYP0s1Njdh5KbnC23X87Ez0aHDE0i/RL3bnWWDWXx2a1fuS3oe5PmhcD14
U+FjySwc53qZ/fQ8jt1lh4qSPFiACfT1YBOykfVNQO1MRLBADnNFNKt/QpdNROtscYvnYZrkRSRE
cZinwTkVDKL3pRTpwxD46X0jIWORm+Vdl+ieDxOMuwsUUM6pPXqEcw51fNlDHr3JFgc6atkVx9IY
jrDgR9JuKy+4sBtpQ8C3xHkTu/kxZdxxIBmGqCjiXAu6TYl3Wcjx1E5Gl9sRKqdB9gldhf4RKYA5
r+Ypt7a2jPzHxiFhqQH+Fc8Sci3icUiWkbujT0/mml/Zd46bP8+jI+O1Ebv2gx9UN7VyENZ3ciYb
qjKv60QQIThBYzzxDPQcFIOBeZEoetLr0RDNYxe12ZUf5w1aZ8cJn9MoSPaV4h/FS1rcEgxXYjfG
dgMwrTzNYr7EEejbUQwFWT9uUX72na5/4rit2lWfWzfIMY/sYOKkHps90hoEesInMzstsvyaOW3x
yYuKgyDk50RES3V087LedHLIVwOL5UNfh+S8e2W0m1On2XDgnTS5NvskOwzWy9TUayenrbYkc67l
cfk9Wuvp1qf7ei3tEvQdsUMkhic5uXDCkldGO+3GQhBi1CKSWofhzuuzch91o3mOLogY6+JaRZG6
N/R0OBeOdZ2ZsQNcLTC7dTFyxq1M1T47PVFbgD82ozn5hCmO05bA7sGg+HKC+97H+bCSJtxvkqF0
GPEyx5fExOd7Y+oXaqrZ89etmkQIk2UEBxzNxMMstGWWehgC4njUbbzMMIQKoGcU+HHDMkdXdFUM
5XKKGL85n6vI3FqWcZ/ZOfNMMlKcLRmmcBwEdpIQf+S6MNIvQDbMY8G4eUtd2azsLK+fCpGgD6+T
8NorA3HsOm8ipggR2jVZOvnG90kx5PzzKGBa7jOOeldmp6PMUU2bFyqozXUQlQuy5qAQW+SOsPfY
NS4WN0m+AJJJz4jM/spoXRzYEReAvh0BfbELQI8+1lmXkThMHCZ49MFtr/osas4zxNZ3RpQWF5wN
5La2unhnhTVpaXai430b5wvjI/tACKmzJdG03iVTZn9f/HgAlRrKR9dp9OYyLO49LbH0Fqm8KlZA
RbA1ZmG8H3AJIciPyRW2ouTKAiK+GjkMr1TcTJ/NgUtfJd6ymedebjuYsacBuCfCj4o6ucTHPHKj
UZCHBsoVvtkBwXbsDHtCPHptFJG3BVDHFJ/fFk0/ucfKcbdSYQFazb25ZChBK3flxdNONLW6sFRs
n4QMe76ODUHoIy5PrDVstymP+GlHu+SAdgybQt604UMuRLopq9G8LyKwSKxMGH97ezPbwrtahsx4
lnhrT2QfGDvMVN0l/vni6LlGtAOk010X5CLdIlyKdpbZmJ8TlZq8nA+ycJ4NUus5MFy0c/NUdcv8
bC4Dyz8jiwUb0uTG+8kZrc1Cx3dld8YpqDSb1nvVphMN1HrErKBtjWbKipaa1/r0wN6fZfHN4FGI
AGxswKZXTthfN0TCHmpofERwSJ/E5aVrae35UdC8hK3Mj6ogS92dRuMstcvtHFTllVJVfui94cFr
PShGIPMYAcIFesp78YDx79GMhhdcDQ8BwGPiyjgbLCOzP6cpj23lz1vMJTd2E8sTmfj+jZK5DWNx
rJ4hUE1fUJA+BKoSBrd6in03P5GIL83hRDZdo/o9J+pmEeeUWlUsVouNIWGb4pBzt1oGcDbZnr8Z
xmkIrpoekNx9J6KXIZ2dgDPbyBcH1cTGJQSraw1Aez/MVD37MpH1eYp5sX6QLKDUXtpSNkX5rsE+
Vp7A1m43ehK9ocjLTwHEVyckevkP3uw1X2npx9lVxOTq1E88q72Bp5tEkLRzwn/XUzeCFVzFvZd9
C5KpM249lOMesCgVVavaSHMYxTrYvnqNuA/raqdE9wUIzohKNy42Jmd/iDzul8mwx4OAUbkmzne4
4CenXVj4lJNwI9PWPRtCEnCxKpHhnMfsMoYPkIxa5LZakmKb0Pc9YQcxPidGGp9BOCJvu7LmC86y
zUXLt3my9JzWknR8dPNwPmlDMow71xj2VjWRGD7ocstZ7GEVek57mqZH+oRogueNqqMeOxbmbggZ
+AjAuuFXdK/LBUB+1hjxcXGx3UAHjE7a0k5PSK08E1ZRrE3fkmfgl3rCtP3m6+AIfAvEYO/TRqUk
g3bh1ohNDtdpUZMN60p65wkOvR5XwhpTcXAYaK0w/bbLvQdO8QXaMWW0xJg/pXR6HOubCCoRfOnM
gebs8+D6Te7dRo2r53rIpdKy+M8h7n90iIMTwMjnXx/ifrVD/1a//I1E+KF8St/0OX/8+58HOp/E
KIzGgAV13wE1Lkezn31O3//LsmhjgiZgTsCkgrPerwNd8BcHQBAbIXonHJ+Cv/rV5wz+osmJ2i8M
6JnYNn/1f/738/S/4u/11Y8BaPfuz38j9vSqTunJ/fd/We/OcxwYkYa4OIhtWrCIcN4JnWYwo4yo
JvOA8ZZG0wuAt8tpjo5ZEGyqEUVIap7AStqG0XBPPOoqc7o/jGpfI3j+PqrljMdbcCAK88hiBNKd
2zcC3Bp8ogyC2DzU7WxeDDRIOS0BkUFPYjfmuMkMOmtuEZ1LGWd7xpHVdrQfXIWBMNlQjYHCW4xV
Wge7nix66VsXjW7+uJ5asWduDBVjEZXPLnUIhsXVUDEhz78S5klZBDvEdcG9zbfdgm2hhMVmbGcv
PECs1WGSuThrTFXNq8XsaxqVbec4GzOnc+NUd3OAqZm74TCxxZYEHwA6PI2HkRZftqDv4AMERbBK
A+Pc8zJMdhD1tl1+xkp0XSTVsCX3eGUbbF8ifLAcY9vF/iOFmrEtM2sVCmjfgpzvJiS4I9kOdbEB
0Ltuh/zTZNDjbcZ2m3flVvXyKyumuU+L4SrufKIWq6cFVCH843UjxmKPfyJYjT2AMqeqnsvJNfc5
jITVbI7PlRtvYjF0Z1U3kqmMkEAKIm/rZZfmzmVcZvEPdcZ/JiZ/mJhAAuLO/tfLCkbT6vtznz4P
bwYtP/7Zr9XE+kvPPcBdMFp8XU7+vpo4fyFEJpONyQhJYf/Ip3Ltv0xcBzbN5F89oF+riWv+xSJD
nB1pdq/Tln+PUfpOiMyLoLjmVkPcTuoT0XfvlhPPnulgYYM81FVsAZhI2a5x/+AF6O9nkT8FqFhW
sl56mNsT6diZ6FbTNOcnAfkHa7MPbgIVgDIu8K1OQ3GmArdjEiA47bZENJoGNV1Gz3ceXLqsHGsY
nJTmhiIMnDu+5Z2E6r8OxYDSOrSvJdSADWMK3IZuQGR540+r2OI12YvVmueE16Rs3cCguVdFSF2Z
EvYqa9T4XvYkDGluipIfzy3KLKYo7VGq9t4CIY88WjmrDJH0toz8O5SHnzLHelItL4+H6L6o0xd2
ZuiJtZ8ScEvsGS5r/Dh8HiGnfmu2zb2AjIKPHHblaPDxyA2xOepX5kYZ/rFtg2NcYaSJOi4NqOht
3JeoD7P8BZEvUaWCS4ndiuSehl9aKC6BC9uRj8BlMINjmXbdJmr5KWXyHlDocYSMkGABpyeC2QU9
WhfUZaIhwlnl7vUYDISj8i8zFxZfGg4QEm19Pp+5BLJw+q3XW8t1XBfX4VyobdHxkgUGjVPPbXj7
o8OS2vCGHCnyDTPX27wLOcqCm9hQ5L3MVVMjbmjttRfNnEzymcY8M9vnqDAsrkN4w1bRb51KBxDD
H2EkBA/A7YMA+yzLfZuF3Q1k7hzIKk0W1ODLTi7mchgDrp5Dqis5ov4xsIyb15skbYBwz27TbSC3
mBvSz4lHDDCSmuHNSINtbef8V2l61yrlTcUZuG4aEOHOwsS3qUnhPPHD3mYOoO+inp9l+niRdhbN
9Jrtw1eIcUQkJi4TNxaDOgA4nnfB/fyCAY5DDQPLVTGmT5CX+O4X/pSR+8FxzKg2Yx9A1MH7SKwL
V6mz6LXYvlzOzaYL1/i77l+/7zImc1hx2l73I58XX36o3W589Q0b1CCC4sS04hcecu5qSkQEiNyd
gc+tUutngfHEfFsk/BF745Nj8UZ48jijSXAaA5eL+dbNvPDNjw3Pie+P0cmItOQ8odMB+Ke790GT
AejgGw4GbqaAp/H1YlSSh2I0+FGZl08liNwtGPDmBDiQt3UJQSc8o4tOZnpUn8ouk2sG9RkR0DM8
Ofy1O4gEZHXjhN2UrcslNRXvIU46kqaMaU/nFg99E6UAGxd7S9wSkO/ROUvHrKKEr7nLADWiwazy
88DmQXVMFoJAcUDgqFNsTZ4TgK/ptUq8i9fHy4FlcDCtwd6SX4kFnGngqiZbYIWiptsQuJOfxIlZ
7SeORtq5zGOYI7N5/W5R2WgTX3UmVKSXEG6BSjbh2iHvZ/16ly9+vuwwsoZ7uhH5dsYwvGNoWGyg
Bsj16w2g73Ae8evUXaq9M7OMhYrn213C5fD6NffDqLkS3Ea0rPutyqzoETCXcfASPiqeOU6fg2Uc
iD1j9fLSJ86DfAVW/kJbDaEuoMkt2WbpunR6UsEqi5irdqjO/NScLrzJ2wdj9gRLgbAV4sbPotzO
t5y7UEospnGIPZ7TmoHi2ewn4c4X3GRV6VRn/4+981iO3Fqz9avc6DkU8GZwJwkgHckkmfQ1QbCK
JLzZ8NhPfz+wSn2q6vaR+sw1USgUIpkG2PjNWt9SOo+/DkGDs7dkv8HhoEnmbLO5w7TV0ajN/DJt
Iha7M2zf6VUjwNBLapHetYfJRoztVPD7yVZW4Q1bRqgAKfQJY+dwm/jqPt3m0aDfJujNsGVWy67p
OUww55Jhzr7Kj0ZeAiAk7iLc/PsSadG+dArj+9mke7Meft60Y2qTQxUr9/zu5MZquSRay7zVlxXi
HClEgTD247EzcTGJuWG/lvL91QQFI6qrLmfbnE+Dk38wveGjWbgDPj9r2yOOPi/5lYPG92pWLHfN
ue8CBTPOBqAYLuxCiW50pgQBRrdi50biQzj853LI4PmwFY1TzhNTKdKt1rbf0BpbSL5YsdbCeSxr
sw5zJblRpuHkrJJcA3DycUlJK2A7TogJ4NpFDbFWAFutZgVmqCzkl9wqyCIm+9K0Q4+8dgX0f5t9
1bN6Dqh9PcDHqn5vxXkRYBYh2GGJu+GIB5uv0FCjONpEsWYOIWmDYCnqtL9JYhMjGqSnggk/pmV2
9kveqyE7x5Y8GTNpNN8WQjk20fCqEBz2BsL7m5mqVMexMecfrjAU+JGYbmWHjHue9n3V1luvzIF8
QDATht9kLfd8Zo5KEPMoCnTNja6w6EtlWxhYcU+5juaIfarZlXvgC73yDPtm9BOI3MVllHgGBt22
0GxfLLlIT9YIWyyMAbcq52qgfABAcv9TKfajb/q5T/pVm/RZ1yB2dGlTUEjRla1t1E9Gl8JTdGnW
7bAnbmXZIfb7AJnlcgS59+Bu4CX13HVm+rfeyl+VWz/+rskAmCnd6p37rZ7yFlMHhdAMe236POy4
B400f6smhEyQIj/++l3SizY/d2JUb3QUbBl1aIBIYH77a3KKyYsncm5fLFwgayXg5exXYub535u+
f5qAv2kCEC795YI4eC9ep9f2/Wep1fef+bMDIG+AHHAcvSbi0+9l/p/zBIvmwKGW/z5MWCcNf44T
vD+4dOkOQDzSIhjrFOBf4wSSBwHiE1EA/FEnQ+G38cFfjhM847dLaPWksW9Gew2wk/X1b5dQnlET
EdNGjJK9JM8odKomsBsDJc8M+tifnbbst41YbooaTI1fJBRVquMBlFKRsY5pRc1pSO05SocSswSB
hj463ul97m1lfbpnrAfYd5ITdFNhnN4gj/piKkTvGWg4tlWMIGcx1DiEeG0TP2g66T6iJrvLeh54
MwuSU5FZTAddst/3Dgg4c7ULtkdbU3NKAh7uikPyR5+0YsMct72YgdhA9CFaR5mtbDfx4nTE2HZz
cGQaHUCj9WeyPcwjG+YvmSOU55Rw6PtYVPbGFHO1ozWPw2ZtUBq3a67lzCFRzt3t6MZvlpLzJuEQ
bSDp3HKv51vPy5OAvDFGLVT/O6gxHw3Lymmjej0QE4xIodWg9tFFD+RK8teTUb+1jVndpE5/1SPv
3Qw6RYbm3kfjcKXB6tkkKMMnIbXLmYcAe59qZL8yrf8Ad7mUl6R8PmODZqKi9TNA8PgLBfZhXSds
1h1ovuRfhEXtR2joHZw/SQgN5VGDaSbATDRsB5WiDjO/zyV4PxtRGDnojPLIXl8C3ECLX+2J2djB
blGvjVxRtgh/IGF3XvFY08w9arNBTbRW/iKOjC2mx5n9Kn6ghIyYTjY3qm1KiIHKsceh/1qDYLtv
kJStWVxEBxlNEU6UgTfFBLDMlS5yml5cL2Akns3cvbe7tN7VM4EMWrcwso1yJyQZSNt7wnZDpGoP
hWwUwWZyeojNKD6aYHsdSpQ1e4HZ1zdFRa3rO0I1bntyAk5lKhKN5Uoy05wkQoYMdO4MRSNAqkVt
Fei1ce6KHgWPGxHpYCSQMrhzNhk4wyDBuwo8chberhUG24m40TQKhKXGO2a5m94d7fqka/Nwgemv
By/VKtaDA3Thwixt9YvJGw86EiP8Ms30FIVTXtdbzW2jFlXDol5AR7P6Q816DYlf1i8fSmVJZee2
dR19LJ4zXRV6i78gBtFABZgi8+aBzw4u076rev856P/moNcIzjR/evr+fyDy3Xvdxr8Ojn/8zJ9S
IPWP9RjFfKnq6MfN1TP546R3rT+QO8Cjw20DUuDXPJp/He0q7HE8Gvj/XDh9SHn+g5OdGfPvJ/v6
sOGXqTZ6WCiqa/HwUwnk6XXlRrVb7CEKvEx5Mm/6Lq9DCqZnlKZ3LSuaSh3Es1tqz2jStO3gLFsK
yGO/kOokFaEfDKQth67w5AbYtnXwhrzYMfNFY6kI1raj134s0WgHdeLQibjkMilx0XzhkaOeFfxO
OxyCQ2AAO/MbN023UJOQlMTOmQeHezPJlNOoLy/wJE/8NuBMBmibsFN09pmT2R7Vvl0xL9fY8tFb
9ma/yYr50HaOvLUI5AxqZ3J8bZmGez31cgK05uiQ4DnemIp2O0nD2nV9/GSbJSrAibmqUxbJVa+m
2kVm8JpUshJumC61oYXg4QYNMza+4nFg5zQYqD8XgQ+kdMZXwP8MZYxxCloWQV9Tnh8X+WSSfeZJ
CG+EUOwsVAMhKCBnN1VL509mMYccxW/wz4ytOehRkOa2uc5WXvWRUDvIe8fMy8stBxMjc0k8jST7
LcScBzDPqc6l6Lb9pw1CuY7W7JBBEfO+MbxpMzu1dvYavXjuR6t54qDflt50y7OgPOdosbEsuO2w
yVwWqz4ZpVdtY8RTqBMY44tK5M+DrNPb3CC81ugwNBsGIJhNE4/tHc1AdEe1aZHPt0hno5QW/ng4
uZTxTXpq62J6xk1Ebqhle49zacAlQiU20UQ5ZJSOZH11E2MZMYDPdSZcyFVhoFAu9NHa94bbvDhp
hsA3c8biscorRlEFGRTYhbSTWWEQ2MDvq3PYn0176QjdDXAqaXx4no78ORlwEnd6U/HwJnIdgQQh
E0KRPLIEaAqBlCRHK6zVBPQw/ydRlfIOYa6TfXF0kkuDOQK2gIIsesz0or5zjQj8TZnWd6iitJNh
E9VnTpl3iT4q+9IAX2GVpznES6S51LZlhiKKZnm+WayRYUyfx9VmwJMbdikSbTnBEjD6NTDTAtYZ
tMIlu1g1isclxTraDkSqKYYxZH6Mfn8fr7DcNhnJ1a2BJaESXRXZsP/ux9qqjnSrKcsT9sQBbKvl
Ro+5NK2BQdze6kbevFji5Ywsj9dYwuo7g7SqL+Cr27lvkIMRIn3jF1IfJAJFOxEby0g41GcyfcL9
t0uxkCMQYZUZRFBGSJBJyAtptCo9LQwo31Ihx502GM07xFOC+Qasb5+vLIuyxt2OUI5hKOE6u41l
gnaPPS6Arihxb801dNdc4zSKMiE32qqG+y4zJ58AGpv6cH3jvVEu5wXh7IMzl/yPxao8tsbvsIp6
CVXItLtsMrMvn1caNSB/TcYe6nNt0fH0r9EiyDLq66lZPZRJnJH1JEXxaHqT/jRVhF0SPWI6t4gF
zEO9hoZqMzqetqW2IVYczmwz8qWSOF4dGYrxrekMN7bFVPZvvZOkiHtq+9rV7OVCRJp+jtTMPU8C
NE7CFYliwbOiL55O3YnwIUkpCwmNUkaXv+gsGKGLOFHuQJuitbSz+g7Fg7erqTDCz2+LMM/6DsQI
kbVdHlVgbvvR9WvWeExzTOtSE50ZMQKk4A7smF8/rGgnhxwBRgb8I3VRTiOY93VRp36XyVNXkSpO
oQ7u7n4UmABGq/5SpS6xNPbie+6V3g/X6hTfJJB5NwVYV5CDH9bkXQAMwfqmUNTrznnujK0xJrve
lo9x29mBpc7upW3zC5vIYoGlbPRmwc2mV/W55zk2QDSsWdWnmn02m+yhA+VyskfO8Fxz48BG+e1r
TmX6abmcMGwG0wwHNKqPRuVEN1qvzNcaCatbt44Xxo2unRDflTO39EYzXBhVwupDDDeO1Jq9m4sk
UFrtrYpnfxT6u6jAJAnyWS4yudLV9BILm259a7V+X7nWLXYW4qLGwbhG+RG9KLH+DLj0G+gTVE5V
V27x8/VI6KoxVEoD71+H/XSjt/rIXs2u7wbDNGFNZfKtHC1flwneUsQF26af76psaI6ek+8MENaA
ESVfcGpr21kMxPxOS36Z29qDvRDg6HjikM9LeSDDzdhPHMKB6g4NG8Uc4oiHyiSWqEPq+kVgLtjM
8CEul1x1ji0X/i5bbJWiMXpRtVIQ247aRlsQnzbnJnWd91SnazInoX5xbAV1Z57f9ySavqLoAUWZ
jd0GwZzrI0ToNlHn9UcTeSVwPik5D4yx2MeIFjGXQMrxJeMdL7oTZfeWLH2EP8FdTgSATU1oxGNK
Rk+vo0WEYjeEctSry1qzTwVn/i2XFVpAO9JucOCarHzB+fglkQR7Ys6bwOxQ2Xaa3rx3+GVDhskH
ItDzjdE0rwPNZSBcIKaZNj6rsNx8teZp7+nC2jE7+4bH6EUkxk5dRPQwac2yISJk3FjGlKOgt5Sr
1kRbsVSgk7kNKdqr+BkIYEeikBH0WNcu2ZXEIUWC+4Zaezw7Vqo95FTd1BB04X5n2stxAgODCEyP
XGCvY/aQOWgPzc4s3zv6o/eeGRaxXaWzLn6ioB6VccszfdrmHT8bl0SByl49OVFW3yL6nhmWCSor
Q7E2U9O6p2Zspi8VCNIvk64ZJxu5qG9RYW1aDD0BYdFkQZV9Ojh+UlnCJ4bY9VYfZ3w5zugnjx2p
vjNRyJLtmieGrRuLUuWWiB97e1auba11/dzQZ8GXiCwvamMlHMFoXDpWa3LFVMwJCYdAtWLKicfg
PNSnmr3gkXwFOkBhlayuRPToibQ/TzCdsxBSK4bT3quUUx+71oFKId9pai3CdMYkQ/NWm2HSzh8V
u4FrDdDJw9Sm0x6BlXgCfQoblrMwiOWa/+ZMzF9N0mRUR8IPpQorx1E5qjUHWKPpYl9HGAibts/8
LFqibU1LzMsqxI5A9K9Ox068a6PpOrcV9aqNqpbpY93uhM5MYpjyyKdmuJprkIyKsov1GM2jK1+y
tq2bIIP5x+5BtHTMubZJIVJsS1Pt/brNzR0E6iviqxgU1mTXEslsbK2iG29kTo2XjxC2a3t0r5dJ
FHci66Y9pHPlhZn9iY1k9z45iNsEOahbD+LmdiiiBsMuIvq2TdNgaCW3OMSFDXiPM0/Q+hoy4QAY
eFg2HW6ZR6OZd/M0x0FnyLvFNpzTnOos2Fw32y2VtkOtjN5Ua0NwTfE7hnUsSjzyRsCF4UjGTziD
6j2mo9bhUeuiA4uhyzQWZzOyrABJXXYAiDtfRJkLGBV5RoKO2Dbk2cs5XbULZ2AFMYbZ6iBqdnkJ
w/AWApGgWx7W3DTe8Jqi5n1GqsXxGq+Wf89acyCYz4f5M4TNolTJ/ewznG1Zc9rmz8g263t+G89t
iBolGkwd9OQa8pYgRh3Njf0Z/8bT8GkmEA4vz7gtPzPizGG6i9bcOG1NkCNosWbcZJlXPfFyQhpp
KBv7nHqwQTPZM1RZ0+gKVJrX4CGtr92aVZetqXVap/VX05pklxJp18aLHk6WPl65I3l3zOfMIyrD
idOPODxvzcWboNadY0qVEIiIESzE52FeXvGlQ/Y6rdl66WfMHhSaY6mQvBdnYDBz0VU+Nj/ibNeE
vmbN6pt7ZK6qy5pUQauMr+JCGhTaJFS+OTrTHFOUCPc1aAe1+S1hDReQluAdl1gSEph9BgYS/91/
Vc2pfwNEll1Oa7Kg7nZQDta0QRasd+o4eCo78FESRjj2+UF+RhRKaS6XZtqifV4TDAvcblddUn6j
AQX5WOtYJFCYsApGOlwHKUGIYk1E7BVRvjnjGpM4AYXcwoQYty141hfKFzuEITGf+wgdLzXQ2SAq
6potXdxtNGYsRwah6LLXfMZ5TWq018xGXBLVpfwMchRLX1znlXAsH3ZP8rUSHaGP0Zr/WGoJjwL1
MxaS1rCmDig89w2REQfHGFvaOV3TJFm9kwK9JkzKz7DJ8TN40oZcQqimOlX3FUV/aGnSRdHc19uO
gzF0NXlIF1alDaADHtAyP6WIfl40UGrs0h2mk1aVsGXGMlYzYau5hGKKkqx2weBUqdffM4ZtSX1n
VldJg5kPz0G5+KBXJYgcRO7Y/EQ3fiRdWe4do0/3rZgaPC7Vez6j8O6WyKF97C7zdijps1r3bJfq
eBMnfXNGkSyDnGEfSgFTQRZcM98CjR9knhsdeWEPNH5R4HhJvcXy4h4KIgT/8X/9n/+VdFAzbIsV
zr8X+eyZ7qfpz9P9Hz/yY+ijWXifAReSG/U9SY5J/Z+2aFv9A2wmLAHG659T/P+e7+v6HxBXAGQQ
gmN++sb+ewikoSSEAMUCCUjWaqf+jwQ+1q97MHAqBJeiTScaSEWXSNzdr0MgJPeFzGCK32H8aHjm
yLJbkDOwh/BlUXqXjRm3t6h+2m+osLEWJ7lyprgAlGIqcJOKlCzWopsRlRBFOwWKjSPJU1Dhz2Pz
0qkqv4fLEVnImmR5k7XsuHDcWORBJnO+HYDOhA2imUtdAWHEGT2RSZcvu5rJ+Vlmhtx7aNQ3iaYM
75VUcGAn5mReKzyMr+eqwOOQdP30SqDG8kp0yJJSU/Gx+Uk80va2eSu3dMCkfS9K8xUzbPYKGnS5
UfIFMRMF4MvSytb3UHI7NMWyfx/bWKN/IaAyxkh+Gyf2LR1Imm5gAOsP69Qn/745+0XB+fMm8nPV
+K8l3edXYNuuw7eqsqKDNvzrV1CCkcuUqLPvZGt4B8sYrLDR55ZkUZKIqX9ZDCBA1EvvBpOsfokh
i7fW2C7pxnjU6B4TcB/AouqDJ4fxSkZWcsLQV79BB1GeoON352TlkVhpll3RUGuo4tdOnpba3cUJ
qqGhM+pr120feuy+e6uZLtF46wR76juEA2+ZwCb2003yP6xf1xTtnzaTvGlz3X6uk07GqiZ70V/f
dAM0LmZDBN+mLqMXbf32Y9zZz2BW5xsFZilJFUZ7gPuIniKhetyUwOu3HU8TdGSz+rXJtXX4Yk3z
9Tr0Pk61Yd1FC/8mAE28ExugXcTo0q+TwUZ3gnHjxnKjR4Yx+s5LGZUAch59OydpOUUXS3hfq+xw
YtjBUrd9KNWSa9ro1fFClcZbZQ+XU6tr+36IrP2CSKvHcU6AItKgcLZQyqhMGbZW+lI0HlBls56+
pQl7ZEKXp28N5/WBOIh23yI62kQJBWkzDluij+YzN2V+Qg/PzdTl6T433lSWAC3kodbughxF2oXL
IxnvozsPQZp2An5MxkhMInHSU6YzTlXNZ/jT2ATBfmZXZWKIS6Dx+tPCtu7dLSgjEHPRq7M8YJM3
S5JVK4z2e29u0gvAnOpVhGb4xq208cqiUulp2VE/hSKR2X5pkSj56OT1Mzlu83XXa3ygxHVsQeyh
1bLWe1PJJVqsqXsyEyycHuyqSxPuua8yKfsbbORvZxYqRGx7rO8gwRos7kFa/Xrt6DGmq3h0lHOC
W+a29+DaKRjoH5d5Ir7IQSoI4pRrp63lt0l3pd/1uNp8c1qSt6yp51Nj69FR9Kp4coSJYyop1J1g
YzZ7q2xpsMsHHKKoSsbWKniYs8gq+O4v64hsTbWPZdhhzkERVOvnWaU/2ICzWyWMynJlrsIejqtl
S56Bvh6odU6P3vRaaPWKHmIYwS+XzeN8Qiklbz8v2yZDeZSmwB5agVpHa1jq1IWrPrtK2cEE07qn
SpECpVrK7rJsEmhDdFrp10rNd6JuldJHAkaGsDEM9s5cJMuw3E3ca1clkSr861v3U/L5r/Nq/fjZ
N7vAZ3Aur5uI9db+aW8wCWQpsWyjs9427HB7zdE2SyuUu0x6vAMt0+myRafcZ0sKv8iaG6+5IhUh
mXcu+EBac+5BhkKFiI5uPjav+Wi3y8ajJGJjpbXRC2Mr3sw68z2IdFC2//kbQLjNy7LZjqOx/e36
qWTetVrClqGwWb7CQZpPoonjrSAqC7dxxTkTiYnzQgdlvjq9lBAdXoN9SLUutAnfDvce+kTiyV+N
2dFwi85oVPRmiLaicKP7whGg6ZIqpiP969f+WzLe54dPKi1mbeamno7E/7cPv2zTVpqTda4Hy0Jm
2nXRB1dz5O7bri1AT6fyKpu7+boATrLrS5d3oFeVfXCJmj7WJdqwiZnkobCmFuiCUO5JmfB23mSy
fGzFUF1LtwPMrfP+p5KIGpZCU/fB2pWZipeaXwmjHg6qlO5ISyPnm8Gc8mrnIKVFBmTJzbwOPPth
iJ50UlD3mIHdI/RfpIRIHbZFZ8Tbpkjml9au5K6dxojaO2lDWTmV6/e6Pr+DcuS8ArjCTrVrdC2U
RoMxr86JhGn3HVh5Nvl50xwKk4lX5XCrUxPMN5+3XuQp8VtLRjbcj5z/ODA/O8q51c+0T4zKywyB
HWOj5E1tOrnN0BK/cOWN7/hR1xNk/WgyJzoOaSWvTHwI6cYE18EcrVU3C3jAe7XRJc4ANLbPTpl9
M+oSm1SczAcouZ3froNBxaRNJIuvCywGsif0EzxL/vpCoEjkm/7lNkT7Qc0ACsD6LAd/Kxs4q1E5
AlQ905X3OK9UbrDN59lcTDMjkUhAkMO9m24wfcVbSrHm1dZ7yRqIMymMy+6QQChkd50VR5Eyotss
pZrm/qhkaYlFtNr2gsnVhjtJ/bqAZHtYYzy/6jT770PqmEqADr10gi5xa9yalGNXIxF3IXSxhevA
rJBYFEYRFdtCw9G28cBW7V06p2CRjXOYzfKBebtm8Cq7pfAVnRAXYSu3TEKWKegGdXgj1IojMq9W
uBpS41mT3c7krt07BdCdjbp+r82U9k+gffZoL1iqzHoqQ89YnrSmYU9fY0Xk9SQkZmTcEOg6uFgz
vTN90P7ON8h0ZdCS2nSstUzdS4+YF0YOUuwkY6P6Sp8j0/OxGCePPAfSx07JsIzLZjJQCaRl9tSx
YmDLkQs73ifULaBtDE6DTUfqxZviOdpZGae1wGnn+qi6yEcUohaDlsYwJoEQlS77F0SN3ZBz5BUE
r6mEM6558FE/cBtgCpSR79qdaQYFQsr7OO67Q6SaPHWklhlfEwIwFx8NfJNfKH2/lj/echv3JImF
klnM17KoOVd7USKd5mRXfaVCNxJbU35cuBAY/4PFuSAmIWHaiKfnWatl6nI9DfI2I1CafYqTzeeW
2nIP/sYDvUKu3ocOdZb0CqmEGKpy9IEMdrH4tXIKEXliVUaJmfh2S2eL2IGrMBVUmZs5boMe8SWN
bBOpQWrI4gOJ8pnWuUh9i7I12kykdjE6zMuT45TJjV46E9ACuLKbzlvk7eeN9I+e4f5veF/U4Dy5
/31ne6in11/62u8/8KOv9dQ/NMtxPnUMK53kR0/r2eBO9FVw6GjQij+bZ3rFPvm//2UaK9MEtjnC
Bw+K62o1+aFZw7SC6mE9xbjpTBRv/5EFzjR+UzbgpiPKAX3cekDqGFh+e0hiQu3Hykndo0pq5oVC
QjneBB2XFVTit7Ia5YHZlYkaqFhDC/Fg5ycDzvsLOcBYvCKnU25Inmb2lDTLeGMaffSYSz0yL0Q6
z9+SPs1ieApo2f2oGgzFJ/mVqS7CrDCCM/G4oEe7Hdipg/ZANh4dk8wt3sZxsS5HMbiPCTNo8vuK
1i2Z4Wr6ElQ1PjA6hUPimelhtMYizCjiiXsjk44SpDTsNxaNkINU5xAXhTxl3jw+9akwzwg6BxkM
YxN99IYsr2F6X+XFwB5qoRl4IVBevCKAGp9m1gG+TlL7B0tmMgW92GJb3s7ODaQqrwzmxehumAXM
V9JptWnjUYZ9OKWi3NZVxjTSgVN+GhUdHZnZOIw1OxfiEwWseUljnRMtl0nN25DXmbzKJq72BWSt
kK1U8oJTg3Wc4ZburnMswwFLZhd3i5Yk11CSD1YNHWOfTkW8YxPgHvE2jjsV0BUxBWVp35UJRImd
JEPTgYaQ6Mj8oZ4Qe5tXWhxUZu29LRoBxz6NmaP6wGaGC9trex+0mTgOUY5iu9NsudHrmqG/gJG9
HsCEoi7rU8Rr3JO5YDXfRqMznEenFHuyHep9rqjd10SJ3N73sOPWvint5k4UACjwgSp+rc98OF7B
glBpquJac8i42rixzK4p5uuBmD1nfC4Q023sAdvLBVNMSFiJXGZcNLHjHQm+iIiDYqSO+aZqrysi
SH0MwoLHrt2IwJzmBD9D2vVH0BMrQDaZ4xu3bz46fsuwV3spUkTrRv0xIQo3EcgQHbjBkNB/q1rD
xloQucVjNMzZgT5GhJTomQF1xB5fG2h5N/YEiLtuKgv+itHChTSEsdVqwG+bOdUISuy7OHsUKuvx
8VYqRIbCIEa10+8cbUzPE86Cm1KHaFO88e1SG+DxaUnNW5//idJdUikvNWILQB7RKe6EF5RarW80
sx9fJmuiLoWC+hC7/A12SwFBjXdmN8fhROoyOd4a1Jx9VGnr6jMCFcYdinMKu/jSm/m2KwGLKMwJ
fHp20tbASTqV1m7Q29ZhpzYlVpM1V4/UGlSgGH/YLq/ENaMMily70AkFvKpVDZFDbZ4ZTu9hdliX
EnI6j78WjTzpZ3ts/XzuK/ul3IzmEgWV23IFmpVQT4pVL3bQdQOCRYDCW2yi/ZEgY0KIs8U5GLM3
XQ4GMqZJlHRq1jBAky6luLA7MRz1bCjPGHZNrBe1be3srOrPitfdyoQbMyfLizH4A6MvcH1u/obY
zwwyG9p9nWbdvTLoxYlSz/G7CuNQOlvaHbYbTi23rIqN15nYTO2MfQPqe7bNseuPOjvTcchvDLN6
9My2ICuYG1upDSJ14zO8lwTxgZb5EVs9P4Mab21m1mr7VtolFhZY5kpWT/e05kmgjot3cGpThnph
jztXz/Sz3WC84XjCLmO2FjAWswxtylccNmY3XFlerobkSs+XEGnkkwHsnxoacAbG+QL5e5IcnaF3
7hlmwf+Z7GLmkOo4U5yas2OTWpECcmKuoVDnsbxWc+5eNrnZjRw5G/O4cfc107T9oHisQjSw1GHc
gdEgQBPzbAWPZqJz9+M0F6cSBNUO8bJ7kbf6K3NQNF0xu4wZWAkJXqIPoTSigzD4UG6nAiBIJJGz
+nZc8GnrBN624Fg8sDfpsibfGiM7PgAfM5GZSnWZsi66zvBovI0q/SNkCmAObMZDFcZjkJnOgBnD
LZ9F7bo3Sc/8Erta1T9nrrXVrUE5WflcXWtQGIM1MvUeBmzx0S1m/+LAsL5zECLf4heLw0UT6rZo
zOFqlD1OP9XsEG/kSh4iICw4dJN0uEtNoz66SWe8Gh2XtGGICSCFqK5crenYQ1jaNVyX3J971sYd
wOC7WCtXD7SipSdkfP0lsKbxsrOKaK8mVuYTmZsHpHZyZBbxteZ12T6l1WCwOjguG1HXQWxHxCzC
B12nlE3kUS2aZFvmWXlK9SJ6SCo5JcwyrO7L8gkPlsqYXupER+3ZYwvgNtr8teyH3Kf9k/fGaOh+
ExERwnos7eMNUu8HwZTyEqLFdElA6oo/ttWM600kZxh42h2DIh1KcNYgFsQ057OATZ4a0XQIEGym
zV29GmPW054n+vyaQDK6R/O2GupsdL/AuHLqTlMiRhv6o9X2t/3A5vI6bg0N+6sqbI9t5WLj11Kf
F5SN1b5GD58+MflZFTt9bQ88iXLVza5ljap7UxlDGRI9IgJ8XjMSLHWWb24/2mGULxXNY8oRTH42
Q8K2hQsVJ8uwm9Tyfppp6aBVxqgjEanzVRbBUFXFrQF0M7Aq5zjEShMIu039f+rj/w35D4nu6qr4
9/XxVYq9u6v7X4rkHz/1p+LX+4O0AgO6HwNHuOIqq6Q/C2WHDc/qp3Bt1bAI2ORv/Vkoe3+Qh7Mq
fS0d77XlMBv/s1A2/gAisaZS4RexAABa/4kEmKHRWgn/PERAnMgmiS02U1QNWfJv7g4jyb2yNyv1
ogLOsgIswfgqAfm/0T7ttbkJc6rfesPV2rTbWWEiG9o4+d5n6lyiHyRxfw33xBWECaR2G8jx8olg
XxP9v4euM5g67Wvs6vFDOSNbSWPbehpNs78SKn4POXlQh9KamhPJveJcxSz8EVPZGMt2Ck9txuVZ
dUH3iZ1ytm6Ltje+KpMZLRdqJ9DpsznrL8fMM6sHI48G57KTQqpQZ0i6LJnbGMNbJmFhVnrHYxDO
78bLsKku3RQwA1wCo1UNPyEv5IXkkonxyTCWylVupMyxBDoeAsn5bu/iCM+4TxYEY5OmiNIHABuC
e3OqpN+m2WgfTNvq3hxmFKSLDPqhc/pkp8/ZWyG8hVjmFAGeKlIkwqjedgj875fcyG8gZkXZnv/F
uFqcDGIh8NAUd53RA2ln9Bf2mvI6M8UiyCQjpxVds4Jt0zNCAVkfeZuL9k+ipLHw8SndWSOS4mrk
aRtq/eBoh8HzRH3RSy96lKXr3BF7Gd23/aK7h5aMRAUtW2MVF6SvdsJ32ih7Hqc2CRVDd/zcdhw+
A+hxYpiro+3VxUXfcPrCJiH4S7eJPKZzWghFH1D+YNFsktBJbXkmpxL34C6KGdblmp3jfyX2Vu+n
/ZJNskJSgYnDNyNSvlzi3gFzlPpzI40FvV2nyHvAQdSxa4IfmjVFpXpNW8AA1IiO46ggPkyq7nDq
C8D0O33IFpVBVmwR1FlmBaqt17iTLQhdKEKsOwrklAx7dNGYRMdHEzVdVIW2V2mHdJRnF8JP6CUm
EsC8huiMSHUlR9EoJbaHKXHoOwzfUjFY0lv6FBYyGv0W5QqxL859PltBaemHeGivLKL/NnICc5zW
J1NIAUsz38EoiY5OXm0xmHYPZDvdzozTNjCNCJ+SM8LC8f+xd2bNcRvblv5FOIEhMUV09EMBNReL
M0XxBUFSFOYpgcT06+9Xkt0ty7Z8zr392C9yOCwTxJTYufda35o/GyRwb1w3jdh/zPd6kXX7VgII
WZw2O4E41/cNhNlNH7VwwDSiufPOgDuiJcwCxJQeBPK4zUgT7qgV87LXW15N0ynMR382X6reE0HL
dnaVJb0WiD4j0b1yez5olpXtu3R8I02+OMhUxMfWcfGhLiVKdTCANYrPTuAGEgue2lxrw7TUKgzo
GrwlprZJECfJB5raZ3dC/+5HFGZOqyNSFjJHTii8MUTDFJ8qe6pWXTo32zZb7vtUQw+CeAslnR0F
QmbGDb99dsyY0spVNPXNnj6U+miKZg69xOLi8LLtkLCEOWJR1HVLv8Mtv69G+761APN66Wkxoq0v
lY6oZ3lInX5b651/YI55h9l5XyEnDGEkrsHGswFwksAbxGPXtltvnq4yU6PStNW0kU2BTTsCZxZH
4olGIBvcquxCoyw+CqHTlq5Gh11KQk2lUT61hhH4PU79trdZBFPvSjR07bKSDR7CHkbJniludXbj
65IRCAyLYeTZagiZ5n44W5NQgYAAXBqjsnhf3DldtabuHxyWywNMS3LDIys7I8vKdgpNTMhbcZlK
t7dUYGvN46Sgtp8nT2SvSHisIFeRC6Umg77WNKa4S80WnmKD/JQbJjcNwxh4msmzrnVYwczpa9KX
xo4ZuwouGX0rGjhEeGuRf1BQFNfY6fxbGhO4nRfH3+eZexc58nYcen3DMuEda+Dm7EBgUX9iXVGh
CSpuWDVWn50zUw1swHI8b9yoDaJAdbZjO7mzJlJZ5KTfLVIjOTorP3exaQaZr67nqdxUFw7ClDVI
/avurnOYC2io2SKlkwto5Ra/Xi1eE5GecSjwdaANA/jSh9vdPxT4CzcmYu170nKuMIDJYDL67NHV
skc7hkKEUeu1W/xn4iv2prIdnmPVbMqCrUZijhtar/vayba+mUVcxVZg2orbLTyK9wqk2tqWS8em
23yAsolMEJsW3j/6DUe7HYFjGtad8ptT0SVPDkGGzLiWNULVGYlcs3Y0H6MXwcR4OoP8spY2mnfj
dda2o/y8m7h1iH9ADAYso95LjpP7ucAcGkrL5VXTkHub7kB01rAmRu3gema/sZE4H6WTeauWICI0
oX6dBPlceNtiUss+qftd32QHCNf5ti906BGIM1bpoBEwlxMJGYGA9Ebhl6taKPEuNO4XWGzNO8+L
Lm4ThjArukHtVaFSCICkTqyZ8iRvDcb6APnfiVbFZbZcPBpi2KEUu/IHRMNolvy1Kfv7Ye7ObeqW
78NU7Xxvfs7cHE0i5+NMeZ0H6GLSI7m2e0OWxoYJjge2A6H0eYLqjX43apsQGqNxtFMbYrpmoYhU
sfU5qhXKKN3AXYJfs2rWXs7KNAA3uKH/xQ6olhj0er5rTQr0aq7ZZBoGbYRKNepkxlUUpCbgRP8C
I4ws7THRQFkMwxiHteOvoACcR901nzQAw9d63AxTKOZCxNA4YdPeVZmGlbrLl8M0WI9i0ps3Db9U
jDW1UvnGdkd6f1ZhjPQiRD0PO76zYEd6/73Uhhsjgd7So9m76+zqBicCHcRcuy3nRF3nU/qpk5bc
qMmpDwAFPyHmKx6mND+YGngFg9MLzaoA7keLdTcac/RK202uRzuSNBwYMWc16nwA/+nK85o8KHPa
GWk3fPbjGP27DrwqHsb8CbMlPb6h8746yo5DddH92olVvNaeO9+7IF5XufI+W7kN0MQr3ScXf2yo
RY4emG6SPVRxpdPs07stCvoSvfUlmltcXiJuGLyDyQJSCASW95pfD6dACQXrSyPzt1nX3Dvfr4ZP
Vjdg5FDJudBzO5yhokKkaIwy8KAGQmpt0CU3uiyOTBwg3GDFoEao4ivUhLs+j/JAs91mrZRf33kl
+n2W20TdgiTwdovrtJ8ICt/V0FcfBhgeMEJToBP+kqcnnKhf2tx7Z3UuNggXfVS4kXpMM+PowJ/c
Nr6cQ2IF0jXIYT4QpHGGPaFPQWKbehVAxDbPFTBbWoB2e2JAzwyo7+ZTKUZ/x1BrCt2kfS/i0mAy
X6TGTdMMbEg91eEnVRZzYacfk2IrUIpvBEEJfLw6rfrcojU/xs5sb4htSZ/0UVqgt4GOYWMWs0Un
FCZRVdjOm0CSuWqXPvbRk7QrzSgoGBTX3Ly4XRZcXhTAA/2UBZSa0sPKMq+R+wpQiCNoaJrSfhGW
VB7k/qUQ1YIyIrUwOUo1upucMKF7GoK9JDqm8AN65k/SX/aOOX6pISBvOwORB2pO9OgNjj2w3Puo
oq+3TLYPPkPfcucOdnaR6KcDCosaxeYk1MuARw+TBEqzqkE+YxeMeyS7/UDL610iKgioUdOvGs/A
ltibYpXIbDhU+riOpHXOksx6TIUjtwX6p2OalPURZ0UZ5K5/Py8JXo1W3mGZElvdeAM+SdGURfU6
K6NHI5blqmjNMNKEFTpJ00CsliuPyKKDdOZq7bbFbmGoGpQSJjfJsEZQa/BCUjGEHokhLCmpvYIK
iEuhHVbekicvI50RhyJ/o5Olvir95nGqq3rt0lLG4lUeR0ihWBa8MmS7gk+7ZzK8it2G72JR72u6
jv5Yiq0TW+9FpR7rZravNQdNCxYgSmZ73oDDEYFseuIcIYlbjS2vGCUiuV0086lA0wNhsmSQ2nf0
9s2Mz92siUtgpbbCtBNkiBdwqxDtdMrLBVlLM23qjrouraP0Sy6N0CCG/nZJedKnwgEgB27ambzo
EdL5qU2UOEvMyYFqq68UwICzkg4wy1IHiUbvYxLD9ZR0yWZhCPgoRZaGhVAoKUTlr9H/VBTenr2a
mZpe0Z6jWcJUb+Prdnt2vOhN72Qc+vnkbJMxn27bGRG23yEhnAuXysdo/Gu9yc4wPtXZ1DGL1O0Y
LB3Jb4nQ57OZ+QcN1EZAFDlT5GFgRoEV+oRP80vNnqMwtM/If17jxqFb3akTW935AjWG6rzsI7Qn
uFi1bcFAxGPWgtFTP2GLaXZtLm/a1DpWU8ISmWCNoVmob5qGLe6Azxp5/bA1a9tYWVl29MjsplbQ
D3ruPdpugjIkXV4nV71HKn6r65znp7ZuVX/l1tFjTZuObnIVv2gaUgElij3OtSWILffE7OPZa7Cg
+X69zflArszYAzkemUBjKt1AUtXcZiMVmtZlODvUQrZgjgj6nEf1SImm3SinHWjAldPCZwGXBCOP
geVB12i+zZ7X7SVP8AuSrg/r4oS0onGm4WR2coUj9eK+t8vPRZ2V9TpNjfLMZwuHw1RbBUVeLV0I
cLK6HXuz3w1wpRn5OPk2SxEcB40p9SSo8775bI7GBeRE9xjlU/s4Kq/YD0My7Kms873vJtVW+JXY
NPMSH0ddORuJAxApZrxqa//a91R2U6Wa8dVOO3VcktQ5NJYnd2Yx5weYDvPGxv37QM5gTXKU+co+
PrvKK8EmP9avlyXGjN/V8QlxjhUoEJ5XBrSBNXKViejCiSjZgR3TgIRh0/s4k0niowioqu1QWSKM
J42NVQuoh7FLHNLf0Gjc6dexUF7gNJlFRE4RYacBWU1s85tXKn9Vmu6rGxdcMQrbq0rRC5TZvLfl
sKxQuZyNEj513SXgH3P/BSVoip/JtUIyCmjAN3ZFKSQXxpT8+M4fA8W7EzsTJR87/40g2ZTugBnU
+E43SNuLPbXjHjh6FhQQgzYsV/aaFX3m1tvVusjxhCXNNRsq7w7ms9iyHabrYk3Z5yH3fappoQPk
E8mFI8mO4Tx3/rHqKiAxeSZCM3LtlcoBJA9sQRi2tUd37giNi4t01+XCCKSEO5H3nX7sc5LGutr6
2i7qavZRUF32F+aSnjHqRmtGoyW6X25jjUoARzNgp6LA3zyCiIMs2BMy6GlHjJw3aFxNxh7lVey4
T7UH+YMauw2mhse/myaiWvUtwXdDWPQ2+xk7mTcqxxmuecpcpWn/sdTNrVP3V3ODUVAyqlliC3BZ
y17LtCoCIIDJjz0sh6igZWN1gZ5MrMrgeXdJXSBCyhv7wls4jLypgYoKfDmKIEIDdnJIEfg2uNlb
6tp7T7Q3U19Pe+RsZsg28sgS/QSckNwnNa3ZbvEkG7OLaR1ZDW8DvHNDmVtvGmmlLHx4RW/tZWOQ
iaHtPRw6TDBge7YGaEUNwOKnVmi0TsZxJDeoMB5YO+9M/LycEVA1YqzYfXljQCc6CXtNx/LZrBRd
gdCI0vGQMFQmlKZ6w+7g32Yx+kAq2m074o10Jmt5JK3rxl3w+kyNYWJQ0Dd9Z7srISXzNYplLXTw
ZWFScbOHMko+PKM9d4t5zD3nFXEgCq7X3ii3qve+ymEmC9VL5zVEbfKgSj9ssyowyHUM8bZ+bSBl
w5bPX5JWS9atMNloNlqQM4qlseLRL1lArocEu2LfNhZKlyx6yersRiYs0EGnJMG8jS4INFKDedCo
6xtUJAjTxoGN+dDOkr/El7whZQB7dNOuq26qZJigmh5b59jgYJK6HTAKu8gkGY1v6OTEBz5Z0KgX
w2XqaMytOmn1IreiQ2hCDIiQ+xSB4o3HqsbMjvQou6Q8bhNvNVGV9w+acMpuU4K2mzdSy0cZWEZC
u81hnzCzfJgKSrTwjZauP9fIxvIlYxSi+klB93rr8snNeyBrPsnI6rs47P+1pgVixfkVb+L/uvzg
d4oL1rmk/99//FdoQb8d90K8+MO/rL/10W/Vh5zvPjrSUH/HUVz+5r/7H/9NH4ZjmAjc/r4bf/xz
DM/3/+V3vYr4lw2ZGYYpfgdB8YZm5Hcfhv4Np2rSi4dy+j257vdWPP3w31rvFtxnX0eej/HCQWuB
Hu/30/1N7/5LrpKg9f/HzjvaZd31GAvYFtE2P3OV2qj3iiyeHELlqXYDEyoIkARjZFQVqE5rIOW4
SL8UgU6EJkTnupoZiEtbh2cZLj0zovuibnWtPHSdY8lpraFyFAD/I+ZLgbIGcH2UtEtzzhOB/WBT
yoHdybnX85RO92y6zOrx3Dp9zMtPg/s0ANZ8z+PxFleaGwWGqZGwmDjupmAmAfmj5VtoLvO95i0I
yBZw7LB9fLCKBEXQL1m2piGpoKrJKOwg63RKUBeGUrcrWk+1N3gc8nvZRv7nrlisJJCMwC/fkSFr
2HNJcsrq2X/WCEyuOcTsLOsJ+Wm6bej6osSfq3KNAda7zgExsU9yMZv49fiSEnR6s9i9u6nVjCNC
JgQoZ4NJb7W2EgCBdDMwLS5lsc/YEbw4nd0+m51l1pcepP9e+957Mc1nT5dkgbGGzHv+iK4G5VjX
qZ3qOx8V37rPLqktICn5O5bfEnNdkWquz7Me9iO+5xWSmEsXRdUMKEUEqmo0bDoi2lKCGFTdEyo/
4m5ohW8X2ny3fmfOB8bUdE8Yf04a0fFaukOLmX7hebBvsxz74XqoTe06KStvO9kO2td6Mk5Il6qH
ZHERxHgKhPiCkGmYYtR7wuvNK2EP5icNtwrWyda0rmsRq9BvEK+U9M/3Q2osKP7teQhTBSjQMMFW
o5ZlOdWiaWOBw9oRNQQ7HAHp8qLNZbMhTl7bks+w7Nnek8RErbNPwJveE3kUnZXW1qdai1W5FYs2
X9N3cgYDk/sgekSCq9//2eeoepIrzTYxGoExLL+ZYgeGN/KQNV08Vocy6saiDl063Zm/MaV251Hf
j/pqGJGn0kpLIkN////zzX9nvom4R7C6/f2KevWaVh9/EAB+/z9+W1Ad1kPMcZRJpu1Am76kl/22
oLrGv3RPdwU5aIjsvYs88Pf11P2XwDGAewBhnocrknnk/x1tEkLG+uyCSNIFIfP/yfrKIX5cXcFW
0yjBUIVmEagbqzX//QePwox22iI1ZsEyvp79tT1fMYP/4Wr8tqT/6Nv68yH4Cti2R/Qiv7Jt/HQI
ZPAFxjZIr5hMqSO8lUasuOdwSf/PNf9vHOXyW/xwIoiKpslOOIpbvXTaSz199Pb3Cf/fGtD+6UQu
X6ofDsG8SlT1wCEQ/Lr6LR66dnn79Vlgzvnpeyc870IRdAk44MlgEv3T5eoKrcli2jPItCv5ToYn
PZ1UxzjljhzajvKCfi7DMp1snAMVqdpMnTWtqdqM7TwN4zZtpHwyE0AUQbp0WSh799a0gW6EyTCN
Jx9IwqaOAJFaPf0RA4/QfaqbCKkvxFYGrrTQXHLmjp0zuIFXNy+lh+2fLfG6qI1hp+idIPtJ9JXm
G06Ya25yVTSYHvJWkW0Kk+boSJXtE71wj7R7nM9aidiMDfOcQHjWnCPobZLiGaysE80ejn1cqmmV
T30RLoi7yUChAYOAvgiRhjPtcNt3B2nzIUoBQ3haCwDOXVhDze4kcrN/nKpZ3I58zbeacot1bcls
L8oLmUUZYkNcJQUC5fuVp+eko+GpwXoxDXeWSzYlhLz+RGE9r+vFMzF0zp1xFUWs7TXFdhDXKrmN
smF89/tyvh0WS3Vwr5GSuSCKt1q6fIyVEz2TKymzEBfI8uiM1DHhuBgfUk6Eu9qd6L9qrZiSYMqK
/sk3Uy/ZTDArbgky4gddLrAt0NfNtsmYs4eBTFvTCcsm6k8oQ0G+MnGEKIF4BeEmDO7A5yvO8D7T
zlksPvqORtY495cZ/vQoFvPDRwz7mRydOBBKS5/7HFEjwA8uiUxaY1uN4mPpa+mvEtzSu6zVAX0U
DTfBjpb+Sen8vHLi98govQ+lb3dPqcYejd6eeyw9lVw15RitLVsaW7gGF9WXmUFst4aQxCG5GU1P
x5hqLghHwd0EPgyKtQedL8MqC9zXhu26WxDiX0aQoGzbrN+OpZfvMjsb7jF7qfseBVOwSL/jwfBS
FA0xhEC9iMDlIwmBSlar9UCoxrXnczmRU0C2KmVjhiZr57kn+jzbZ6ZTsgG75CVNbWqwT5WRcUe6
THw7x6l+nzGBmPCyp/Y1O8dsm8SxvjWEjN7Y1Fvoc00tOpujzw43T1xXrQSRTGDMI3GNEQewGnT4
gF27OMyNbE+thofBIKNr7wCvuIk0S9t2TWLduNA8TqOwn6KypWOJiWMMJnvQdyppHZMJNukUiub3
FFBwRm899P+V34x1v7I0pW3rOfG+iiz3vmpx1Aed1o1Hiaj8LfF1Yx2rVpCYgXt0rXU9LW7KNK5H
hOQvNJYJYUXHleyGiTiCuNF3RmfMO3Ao5qkg2u9Bn/JlHc0eOiroKsbWcyu5pWc0PntmNLxUWGRv
9bLVdwNaNCdkz54GyDQGi4G64b0bOXpbcA7lGcMvdFe8drR0Yv8aA4r1UPg9AXJd52nrqQWENprQ
t6wBWnjcSO8mS2X1Oif2eCtnPJUTY/fz1LXOiU7rfIUC1j7mMA+2BgDOAPWWc98QAhUCDFh27ajh
q7J13M/0Dy6LV2FG/a2Ee1atFh3I5apyHDtMEfxuhmgkVYhRd7lKCB67J6Uu+2IvTrczBhahHO/g
lkfDDicggPTamo7MWjA0YdekXchXRayVLtpjMTrLBRbdJg+LWSKJA8rMz7SjhEm3z07AdKvlwG8b
P5h4Qw4zWJyjnZlzUNgRM0cS2vRsZZeZv/eoGDaE6jqELMd4mTu/3oBYYGiox9qWZL0UDa9j8Ux4
KIU2VAnwzWcp9xr4CU6j9eZNhH5y7UbqEkWtM3sYMMIwD66XieG7N91UhWzf0PP1LGNDfgsaw9sm
mT4HPavAS5r6CxgU1931ZjZ8sHWArAqZ5mhWRkVwNuQ7UNZZ8wrq0Hjr3QqDU+Gn0dfOV8XT3E3j
NUn2DNsuf92sHJuRC72AeYrpTS0M9q7HJcMD683oBLwcdyXPMKkFc++FwkDzgtuIQ6ZLg0EH1w4d
3tn0L8PAXn/LaZh9cunVh4ONTJp+Cxkx33yfFUk4gckY/E5UU/Q5E0n9NKQlKcMXdysD0WidLoa+
IjoHEWurY6ydVH5wavUK3Lrf460juyZWmR0Sp6DvspHItHGWw9knZBokLXOAtWQAduXk03BlaJe5
0WzU0w6Rx2yuvMagH8WACwuPN5SHrDMwMbm1A55RXDD7zFj5hfUJ75UPqPDemDr9ue+GBfg9u8dV
c3EW2o2Hu2q8uCYZ8XBYFIvRYcJRuDIkYoBvfsMmdcYR9i633oO9e6ovBj5VWMkXHyb2IS8yBP/S
sY8RMnRSA8i8YLKHkbQF976lGmXM2Wj508g0j5TI1rm/uMbW9sVt7PV9tY1zpnw4rpdd58OX1zIX
K6PjEitq4Euq/Y5kETIebiw5i1d4WcW6anjAnQjvOBIhOPa6QP0r9OoDWo3am53ePaBwWJ54kOIb
J9Hi6z5TPnivEge56JAeyKYCxmo5zz0FKf391IxOxQiWj4ZY5W9NolJvMGcxadH04WMAbP6IvCwK
INNkRnhJYPh+n/J+gueq88tOwho3umiMs8326yFGIHoD02o+ZIXJjs2e0s+V6rxbvx6mjaYr+5Ol
ZvGJvBLxKbOb+cyXytnQsNLCOU21UGtEsnMjJvRkN8q7ml0lE3o21VpuTedvV70HU0eP2vOuCa/b
6FVV8+HrsqMta4PGPDvMSi1A+ngQN5Nd60cavdW68rN+X869tW5axp2T1AUvsUtMmzLn4jryjHhv
lAnsn2/P8uKROEIyIroJ9hvHxUuns9tV0bosyLS/+AJaZFtVfg3Bvtw78+Q8+2Rsbns8b/bKS/kY
6ovg9i/tcpV3gJmMlniNePTJD9fnPGEJNIw7kuTeZE4EK4vCvCcUtbp25bKEaW2rmJjyZn7Sp9q2
AZXhvVjQMG5IvvVPBf4IOt9uBtQ40TbKMnP0VaV9RLs23RiMxZlENhMQoY5PN5MMjBBtrRELs5RE
3tICiZi7G4m/5ts07ImQXUaa7V1zhWKtMgJsrvUDGe7VRrHgUAOR/XY0hNnDlIFqJhVxB3FSLFcz
FLNDG33r9GInJ4O30h6+AzW8cqBiFkgMioFlQ487Xs3epiHPPAihgze01gX4g//XqIonXfE4lc1C
We2nxpsei/lKQA8NxThi7PQ9zNhTCqtAE6R7JB0vZkq8GK7ZcbmVuesenFHMa6+fJW4Nc2hoxgwN
o1/fGWDGDjUrHRi15VZHtUQUl1WAVor4lwfkJDET4CgZTqrXsBXwV28yy6jQZyxttOuMTGxTkvtI
J4uc7dim28sZXbsJow7wickZPzOmWpWW9+aUw7fysmq9NIm27e0alaRlo3Cbq4v0zqzae0Tic7HK
U+0YR8ONamZS7AU22DHTPjwoGhtDVM+ADYxVkc3RidPIw0KvWTntuJMbCBjjmgQdcxtFKWnA1CVH
EFlSYRnS3TUVYnJoFhunVgJus0lrgkKc8t2ttPdusa8nukobcxrLS93WotF2wfot6cNYJ+hEPdQh
rFb0zLE1G7oAehaVcgNw7lmrcLDQYKIjDt0hCr3x4kqzZA8CsNf2ld0ImM400hmaI4tZKdMRrNjV
1dSQoVYlMaQCsKUOSYRwSqxB0WLKkpdYgVTN6cYBqlXTsJ6Qit03aGbRKsQ6CvvSTI5J5jQ3UNmb
Zy1GTMNXHTWW1qj3ZnCde9eQYgoLZCR7NczLwQSQhwE3UTsYYfZEpE4rboQnlxvifeV9g7NiPZTK
hX00SYIzFsdZo4jHJ4eecQsnONsgXWJLrhfpIc6Mmalrj5JALuXRQG+wI5nS9mU41jGas41Huz4/
dtUb5b3xGciMd2X4qtcDadr17dBmtBhN4LI30TLX+34GFAu8DCyup3gVy5JA1dzXmMVIyV0E7mq/
iUQwQx4wT10LhGG3FfkhG2I45WdHUl8xdE7M8+z5PUT0xD3kyCw+RbN7wXth9XvSL19IxygZeSRe
spuqSh2T1BNXSdn1n6oefAoeivGAsXA4jtqcv/cigxqRGNzcWvXRzeA25Zeyw6Y2OIZ47bqsNnlF
Gvdg0CA7YaW0V47GBns1DxWDtrSjSzdrvXi0Krdc55Ft5Ai4huRca/NHPrjes1m7FTKaxQvimEQh
uysA5MFyXVHjLXwKwUWoldIm+suzZCXLimyXEfYNRMbVub18bQ/Ew5Zgmq2FvqVHZnuzhF1aPpBu
8jwRi70ivLtf0bghRNCf2RQbzSdpZRapx8QhrRjPtAo1h4/s0nfKh5pk5lO/FOZeyohSCrf5HMXE
3+WNp7Sd1ZEytGO75GgfML8upDHcQoZyvCf4YtDtG+Vt2cUgG9bS6LGwtP7ER7G4oVTMXifDqh+z
Nm+fG9UQqNxo9gyxL2rTfAs9L2KqQxAVm6m+uiUocayYXKfTSy4d85ITPiKHM9VHPHrjStHeORGe
VB0tKtv3qtEZf+H/DB0tPy81U+JVZ2nFts/dNhi5VSd4FdhW/Lbpz4JM03NGMUQWGZrdtefZ7RXa
0ijoJF4o3v8veI6wjvFN81fKNTETRf1y8OtO3eQ6TQYRF8nTJDuLDxc9ZqMqo9uuseo3S2teBFi9
FzFP94vCrr5xHQafWjUa26wlbahvNAu9myrumXqMfZAkKF9svUAGEjndxkmUvlkGYLg2T/xO82qx
Tejln8zcmVlcpKKFW/rsTTMzfkPZSKIxKyHATC2GGzm5D2x1+J7EfvkSYegPm9j/JCYxHnUmhlt+
CjzOqe3vRSq+uNCkIf/281uMPHoz5KOHXJrU+SvfX8btIPE8+victszUJ0l/hYtiRe4n4rbEQzrU
cpOplBdWMpdGbTsEM+Lrja3Z295KzBv2IE8syPn11CzOoW1R2/Zj7yDFr6LX2s+XoJCjt0P1lZ2Z
mBNkhH4VKZikup3o9oPqHKs7ArNjKlxkdmXZ73tvLm+jVHNuXKwIoZM55pncW+urEeN8qzNoplKl
8SHCkHmNfDk5FXZu34Ov9as4mBc8t5+ziq59knfbkuV2PTRWw1xm0m+jSDk4CWly131eb+fBKu57
VtyL6qNZk9atb2WhHmIF9nFydedgxfW87Uf5Av/K3WWIqoORQvDAQqrtSssfTpRy7mEEREEydptT
/xK+plByI7fpmzerzWBteb1q2QK0Sf5GeHemH41GRUdvjLKQbsnIw9aZDwqlM+oR1AL+OSUpHEUB
cttpZcHAtDdtNS1szRLpn6tZFg9VSdREac/+Nkm7ixLCLx8cs8P9AdFOp80PMcSCwr6M7zBTywNq
kTKgqGKT1A5EbBp5Rmidb1zctzug7dmB99/G8uc8lTG1sYiw/VIVFiHtjvcOmFFYM1JAVcL3FeT8
DhHkq8sWZMqWky11hCfFBQ1Om0hTnvEu/GI8ikv+lNPCFtBzHLRxZOwGfCVfE8eybxiXmbfd5H9t
J6E9xbx6j4BViHOwu7oFHyWnKMTGDMe8suut7k9qbaZtFTIVQ+KF1+Ef2EV/7oKavu6CPheIvz3T
/anX6kyFWQ0aUpZR0L8bNJpxaVPzTLZb9uPl9tdt1z91dgEl6e43sxCeeudbuOOPnd3JnqiTXIn+
NbZXescfaenCnY+bIvzPD4W9iEhMGygQS98fm8h65zS0Hw1OLPHihykTfDKywbjSiQX5Pt3+2371
H9FhoMI4K8MkMJM5Lhaob/GzP5yVkdsgci0OVaEaOuUkS+5INqPk5OFdtfFUbvECzv9pk5yDAt3F
dwCrj6zen26cnUbMQ2uGmXPOVTQFfzik16/Yk4p/OL+f6AXfzo8XmhGGi2OM2ewfL2XO4r80jSZ3
CIJR3xQRhGStBdKam3Q0C9ofN80M6JcQ7+RKFdP0D8e/dOJ/8IR9Pz6uNeFDY2BG81OnnmSuJtHz
uNt5JdQ4iq7LJHF8/PXzcjmJnw9igTD0LkgjnbHAH09yMvhc9L4pd0TCGPQMEqqI2LWic2GS47PM
OKzhlk7rWlIk//rQf/X8WKAp8FEwvDEuU7Af5x2+LSYjNi15aZLM68aycZNml0awSy5xu7JiKrA5
AW3968P+1atvCZ3anDtrOgajrx8Pa3XkqF6CWXZuC3DHKIdHPMfLLnZ4an2X5/fXh/urd99ijYGu
d5E1fKMO/vCWxLLVDcboHK7r7YfWbLds/qd1C6HgH1aZbybBP91LHygDO3AyrPWfL+iy/HYvnUWN
7923Z3OO1BfM0MiWu8K4oqWsbx1v0V+T6NJMGmnF//p0/+qhJUvQQZljmUgYf35pXKtfxlgnX8GN
xa2tarr5MUvsr4/yVxeVW3gZX+kMPr8NuX64qAIakBIlS8+3VQDpMKMIf57AGZCG+etD/dUJCSxC
FycoOdqXIeqPj0sOIXeYEfjuRqDSoTnWLxAfX/5nx/hpUUttBvR8qOXOMPurBVm18MrveJ2/Xaz/
8uHg+QPVx6Nou396OPzMA5xInEVD7XoVK908EDzDoGwY0+dEY4WB0I+4UjJmIYVE3xMH9k8r2p9f
PUvXiUT2eP98Whc/rWjCbqC01JAPYwPOQF/3ToBnuz0VWgZ1v/Gr8D+9rhzP9XyfOso03J/fPVx0
ujc3VrsryU05Cme+dRPD/YdS4s/PosUMHeswrV2sxBez8o8PiB/DJ5Z50WLUJRq8a4Ck181wwi37
mwX8b+/hf7F3Js1xI1m2/i+9RxocMxa9iTkYwTlIStrAmKKEGXA4Zvz690GVr0sKxSNbvWuzt6iy
yiyJIEb3e+8537lwJE7Cw5DsCNu03LPHxK/jeBpHr9zxaSO6VqsP5uiepEqe379sF26TcC2wqtwr
vlzW/OH+6e1yZJ6avnLL3RRjQMxeNQ8Be1osY0CB7x/J+H2NxWb506HOPhf0qJwgdzhU2/k07slM
X+Q9psjFAIh8XXXF9DQCr9jazD/UqrLo7utolz7D0dXWxNc2eApcBgQ1bbRcmTTAc2tKr2wvkVcN
Lpw9OtXpOsioA62qIMAtZFpEXdWsM4MMvSvSbYabvmzpYI+tky1ps4G0BvP/wYmeU+JYzFnBmevp
vADCtM8XO1gcmumTrrub6qh58cmivhGd90DMSvyaT7PJMCPOQmVAF4c03Lgpak4E+XvHgWGCuWYp
KjxERvuUBxRGDcbJosxhrnlwZmksEdBAHlNKyi16eXcRqASMPUAx+AUdlBYt0drlYJXWjtl2v2oa
j9DnIU1WtPDcY2qhZUhSH/8e3+uVHyLud0OcVuwkfK6WoVE3TrX+txsAaH3/CbjwrBk+OgQULHAw
jHOIZZB3eKhB0+ymBEpNJ3xzz10fSLpQBAhjuux37x/w9w2PiSFyRt36yF5gY/36cFclVLRe5iUu
uMba02+Frhoq7COmbLaBFzbHiNbryYqJjnr/yBdeX3Zz5EEaaHF+rzkg2ncaENxiR5tr/NSBq/hS
Me852cJJvr1/qAsnicCDrxG9Dv5zvnVkLkq9ObbFLu/ITSZwgCEekyBiHZJC7R34tqTZMGBHHWfQ
tH//4BfOk30V2C/9h8LzB7f0p8+Hm4Yo1sui2JEdEyN2hpU3hEg9EggAf3okctx4n/DxUF7Z4Mp+
+VDRA6pDMDnZzvC8l3EEWm3A5uUtMs0/fkzZbiCYQhhF9fFb+qasiX4KCT5DV0CG1uTQeDWT2763
HRKnnLc/Py08k+xvLMEU+XzZIj9KFlaGDQpZjbnT5FiUzBCZ6dSgHOoPruHvL6Clg2lj4RI2A+3z
5atCGxI5bc6ZadYpMrWXavLeyEI7hb3zwR5kXjd+3Z9yKMpSh1Pjm2+fvXpgs+Kx0BBizKGSJr1S
v4Tr62ZYM6aiQwiOz+z9K3n5iKS6ImObX7rz5QUxqIeJNt1VortKfflajuJkqpRcnsiBWd4ax/cP
+Puzb+lsvGdFsc/Seb5E2zV1R4Mleae17dWYdTvLSmGQ6R8c5vdN6XwYSkMTbwoX82wjRT7JEMf8
aMw/hnbS3MLa4wTW1u+fzO9fEY6CI2eOOAS8dJ5ajId1APQlwH+YdLTo9CyzpP3uFs59UjUM1CE6
m2P5wVdylpP/9pTMHw7XBqjK1/KsigH71PiUfenOt8GXEi9BG66QKbhxnyn9j7T0GnuLAS7LSkGr
Tnj8ilp3t81QhfuMOfIGGtppGu3qgSDEFMOIZHMwbwsqXKIHZHHOk2/0zg6Cp/3Bb3/xxsxYRZOP
vG+d3xgkCVHGZCPb0Z0mGmSEQa4N9DnfvzEXn7JZtu4LH3P/+TubWxXLSFhmu6Jxs0VZdjs9FSfP
bT7atVy6FcBjUVU6DsSBs1sBNNcsZFXwIQIBiJAliPaDow+b98/m0hcIGT9tOPT3NDvOHuYp0Y0B
R0aKeKjG++2yTA02QNa6zv7uEuvPd9HUjMhEWTKIg8Fs8Oui4TWx0yG4Sqkdg7f52qnYuc9V8PL+
WV16efAoOORN0L8h1uHXwww1TMSp5OXJYtu7S0fBiC2w3xi2lBsV2t7XPpPJnm5h/cFSdemb98MX
QePoQtFD61SHXNWluzA0bptCe50SUM/JswT5wYv4wdEuPfCUPeRfWFSWvzXJMs7RdWSd7ghiTre5
Y7v3vZFoq/cvprj0jHARgYRbAtvHecHvt8aAOb5Kd17b689xpJOxguKYUBpi0ZjNuf0T9t5y2ZZN
d1uR6odj0jW3kYemcxolwP0Q/Jiognad9R56jLZNPqpuxcUr71Jh82aakKTObrkKat3u85zVZrAY
EzTVq2h8BPwmds/Y9V6AP8qlC13vmBWYytO+gyDsl18iFB0ALZsriQl5TxeJNDFyMnC8ch7vX8gL
15GZNltQ1wVpxf7w16cyc/kdyEooSbab3uQkmo0uEVMGGfqV8fX9Y124HOKHxtieG7Xsun89liFG
Iie8hq19IN50Gg4wevRXENPFjhygGRDnNB/sMC68dEIwsWNHw4r1W1u/U8RcKfIrdnCkPkVxqC0N
VDvMMRQRsMZYPVWqr1aoMbrdn58r3Ap/7kixQTz/Ulo4SKAj1eWOWu2mcuBNOCq7pxsPuzYNn0cP
tNb7R7x0J9my0QYwBNXveXAH70rf1BYwbk2HVDKKDlUCxKr7vvLzXe5QSL9/vAtrDifIHspkYWOz
OP8+P+3q8wAQRFxyaYeOzIXMUv2KUINqZaKI/Z8cCqS66YFqo89/tiBI14qbvKBEE35Z3NkZkUvK
bZxD3Arxwefr0jNq8kLNPoS503/2jHZI4oqJzsCuzttTG5XfbLs64XFRC3LZ7sFdNX9cHPEBw3Rh
2CQHsEM8ewHFwKzNqKdiN830et3tH1SrVpI+wAcHuvBhpqWuA4+i84yNY76fP90vOfUowAJKwCy0
Xwj/2HpTdfrgkTD5GWcb+l+OcfZM+Bq0YcviGAj6xcKKY3lV27X9YLROsCCGiDzLUO8XRBwAeXCS
8KnslYtYiFlt62FH7UWLGrIg3r4E0AXwTAjC5sdsF5uNuoIgGt0bPsDiYiRgIJB6sc1rxFlUt7CR
upAMaZvgk4lQvTucwWh1gb2Kh8knQUAvRJ1uyrxWW73D7EYBNYS3SaazOyyJESrSWN1GgxttMcuN
xDAg0ezMKL/uAMjsvNQ/xWVaL7nCKVQi+qaLCKHgDnEi5rJ+kuugjWzEwml/LC34Iz3xfpv3L++l
Z9MSrit4TkzmFGfPJtEdwDIdnk1kwq/V0Lx6OMktU9uYUAECjQy094936Q1nz81mj/Y9A6Gz42Hj
LiozHItdU0Vzz+mmN9J93xQfbF5/b/mRSs3UkMYfPQLHPzuMNaQRNkkfnLCe3kvyHNAMel+r9Ikh
9DWCFHhtxpdQFR+UTOcwcjpw83Hp0nJFKa7PN2S+zKtc9jY9kXKcPkUwhRfk8mr3GF30bI1mhhqn
mgM2m7SrVlmBSFBrCz7kldHtbVT+dtJre1MnB0WAalwGCEN54OSWeScTbD/52xYdhfqAFDB1J4Aa
jXDovbjTKhRkdadWvfQmG6Bwk1jAnUBzrxN+n1WTyW94PsQddPJpK4e+2uDo4t/nk70kVitZuxoI
pMq0P7oVl+64g0PV9RnDcUPmW/XTNyLWazsvUsjOevMKlGLGgujblIDjD56sS9+in45zvjHqZAe0
24f/5NmZvizoNyxzuHrvP76XFkTHdKlWoXUKPMS/noxeETVVgTrZMXQiNoFQForxlzKN0NTX4wem
s4sHo19JzYIb+bdtr6P4GBUZ74oWOTmV6LTtLLlBAYqWuok/uHyXPgQObX9WCyx7v21+s3E0nQQV
FSQLdW/UrrMUwfgCKOEb6RL3eeR8cCXFpedinnlTwCIhcM/nNFMtM64v+7RkyCJcXoa48ibV7w16
8avS1KKdJasGIIRvPsR6EO3GEFNDWMaQ+EIv3fig1p5cLEHYM4IQcMn7d/rir8cHkTYS/Vuip369
0/0Q1Foasc3pK/nN9MPnyOgeMxMdyf/gOEAAMLog2vhtc1B32hhJ9Hg7KlFJN6d5LUatX5Wt+mAh
vbRtpTmFaEOf/8s9ew/N3sfBgfZy1+AZiWokrn1xr0r7KvHELe7yU575HzQqLj3APx3yfMOaTGDd
SlvPd1o/bMO2/OZDNwsD50qV3Qc1h3np+aUiZUjG9pFa+KwuanrPktPg5nxmjPFLE8nvPRyvJZQx
gtRFEi41qcXLnC/yOoY7sw01MSszFaI/uGgvuKCjl4DU6V1r4FjA1YbPKGrUIxkFcGeKLIOZVXub
we29Z8/mq0lcQ41gSqsH+LJza7M0vuu9gZ0FTOAgdbgW7Q1SHLlu2PLFXtcTLE5SbZuPxqNEdM1i
b9gfPE2XroI/O3VpcfDcng9gs0zWJAtIdn5y2k9kmi4a3XqxpX2gZ0qEBKCk9x/fS7d4dmb9CLW0
8Xv++prIRIRjxWZoF1c+5HPZkjBIKIG3MgHpBkR8o0l//4g/tBNnG0IUM6TCGbwulJlnhww1gFGO
l+U7J5/8ZdS3zqMViW5ZmKN9AO2SPUuD/JvEQjn5wy7wIwAxb4n/Ao/ob7We0IoPLsOF685mY7ZA
+xgDfyt5fWf0AL6b2S4ldIgM7NG5LiK2jWNS1i+JEtMOXeTfH1yIC01MVAl0feavNsknxq/XPhzs
CQoNb3Q9BUhZTah3CFLNTR2omdPnwKZyiJfM7GzthypajsxkcF5YYvX+L2Je+FbOvnDkGIIyxzpv
FepIIxyyyom7LRKT0cjsa4jNbLpHW13YB66Mu28S1MhYrICtklm7FlrOHBWAQ3fXm72+GcdA/xRZ
bLxJrdI/sS0mpbHnkcIxRfbD4NtbJPnfIBQQUaV3a8tJojVaYWulgOTuIqdy10PUuisvPBhlaj6m
ZjHc8tpiQiPqc3qJvNa/ynT3s04y9QeF+aXzZwKGB92dJ/TnjSPabUlWNybnn6XDY4QsbTc4sB1j
oUWb96/1pUMhvEZrgBudZeNsA8LQqaryeVnyAV6sZOXNbr5Bpld+lIUv7x/rx307f9Pm7q9J9coy
eF7+F5qTtX0eUxx0dgBcg4ExZq/JEttAlt2qgLp8EKUe3DWD0d8YhhbeGw28OcvM5FYW5Hr++IX+
CHVzHX9VBGN9b34l1/zAs/wba3Mq0Z3n7/6R/0VAHCZnc8P6v1ACM3LnH5TOzPT5z/94jlUYFzG9
s28/cBD7t//8j3/+0j8EB9ee44f5OTQ32WT/aOf/Q3DwzL8oVyw6uUxDPEDz7Bz+QTiYMO0ReAoE
BeY8UtbZNPwbkcNPowlFrcMeFajNnyAcaGDysfrlWePwJg1DdteMCFlPfv2YeZ1D32cMxc7zxoJU
m479tSIbGQb6WB3j3lwPRYD9h939ovXC6ElvSTqjtVOChgzbG7OEgeqrzgTIGohgrVw64hF7Roi5
RXZChVQESLe8PTCeU9AFA9v3tnrVTZmqGCicCp9qPiXPBhbWu9kbni06Q1NvNqjLQxmF/hF5vv0K
ACeblrh/7FdTEiG5mKcNz41Tat+APA1PqVnmwzffReSVXGHn6G9IAVorwM8IQpKDniCK3jpdUJx6
0wqbZBFqYBfbBhkauL2SORsCpmYxRUW3ll4yR19AQKxzwp9W1LvDjVBDtlJp5H3J0swzDnXTeVwW
DIA7MfThEaJqu2xTB6wycCNqeI8B8kZUOvLVOv3byqfiEPYxyEpvslY2ITKfVFIXa1sE1kpzHRKe
0UM8o98eH3Koh+GeMBeS0mUu74h6ZwQ2BJG114dO+wxKKF610NqeIr2OVmmcAHOvpq5yn2Udd83S
dQbNX09qisB4JYFebQIfqhzzNHAxt6hIpmqjMco9qcqzXltcixPxN738bIWWd3TohJ6G3pyvcsoW
DtuyL04+kmCKSKMHlBY3Jb444HBy0ZiZjhClbMRNzVLZLt2mllhxiWrK157dAUnzIr8AjqaqAigk
MpkDAjHDhJDK/8Q8z32F/0oUM8GY/Lkxymewmjmm7lEWA6BDMg3zpd3kwXNCjO8cYOd4x6azcMBm
hFYJYIK2/+yx+rTLogn8ZzpPyE2V1yGR8ZUlTnRZOQ3YZvEW6lw7bYcGLYoZNfarHLC5b9EeKaKs
h3o6+DCgOE8SlA5GKDA+sKHhhBjX8XMq8JvA+KYsukL3yS/Qi4ogJTdMuLp5F8jPGUMCMkUC+EYr
e8S+s/IGWPsrD5+vcRN0WR9sanyW4b6RXTwtwjJp3pKk1MiZJld0YcEWJU2yrFS2zZKkqWZAagdH
3NF0/g/EYfx4wND8b29qEqbrBhrlpeoH/s1UueYeZhralyHitkw1oEiH+dvS0hiUgvc29DtItM7x
xxEB0afDptMcc99ngmez6gyuLzFGwXOv0sabKdqhi4fR6MgRVVipgDHV3tIKB0gdupKfK0NMxBfY
g9qFcWJb9yGm3XVqVlG5j81Y1evAaU1zWRk0EBehmXFaY+55xyjInBdA+aP2/OO3pD3ShrtsxAu2
JJWKX9aWDk+ZZpjixlcwxwncqU0Kf6fnPgPPrabHpodvvSmz+ZYa+nx9EKLo9U0z+uXBd+ryMCoQ
9Tf+GEOa9Mg5cuZ6Pt6mpcYD4eeYId0eiwvUEqgpkD/EuIkrmX2fJpsnMnG0+ZmChFwuQlvzUL23
XV8ewDIMLYT5dFiCuWgQXfkGTujJ6R/0Hvt8R+vos8mThumobAXpBqRrg1qw4Jbjm0NDaHvjwjYA
kixqRDoUJwXOrZHwiRtHd4ND4o/+MzfTmTOIaXsm0djgKFS1/NxYbR1siNccHjue4m3Se/kGYIux
1LvQvm/jpv6a0G0lFptF5znzs+HRc6ATuobiwTZUT+0VcgGOjm6hHCvyFFvqVNpFvcQfkwEM9guY
3lwyHLBsAF0A2L77tZKJa2KfIuwT3GOv8XEAUrkPw8TaE5PM9R2HKHhWrssXpK3KjgPmmFSEbRFW
GRrhWmtoqhkVOL5Friy5N4fY3BLBjAZAsWLck0BWPFC5EjjV4ZXG+ZtG5CuUk7vRejV+s9zcvApU
E++SzhNvme1Oz17YDu4G3BohDsBpvpnV0J9a2x73kinDekyyYFnG2pNKNEUrwapXRZUStpL5Xrwd
BRBSuGAZ2IgClK2PY1j3ciiLoT59I3KKgAUTKtbBs3ukg13ijtBNCPv7PKZJfWiAelZLhvikgKAS
vSalwl7ZfU+6BfkKhkOa+OQemWzeKEfl31BEQIOYPIUpcBir8apoBo9wMe1B5Kgx1sg1sKimXleL
Y5byNb+fLDPad7q/JbxowGmGereuUlzOLaKhVGuDu6JTfE2w4EJyle2DKLDehr0gitSvp3BLspV5
lGmhG08BlrdnaNjqMeutu8juqofRIB61D2vxEFBgPZJXAQqjHRrvtmJfuovdTK71MNI/hUY/YNL1
TlNoOC8tOM5tiTd9pn0Upc/7QYjErqPvy4vf7+gcwYCUxl2NgGvh5DKy15ke6ce+nLKZeNbo93VU
luvBIGoko0ojNpau8SLqaB8wwtULfRUFUf8lkEOeYVdv7WSj522LnbHKsnapCQu+vVmVS2/Qm5NR
pN7nGJcOSe4xDNk2sdpFDo133zkmT3VvJl8GlvdDn7XtTWPoX3rlVddEE4/YLftBOku3AJhTg+hY
dQzeH0e884eR0Op7wlWa7501qC+jH5bV69DoWXcfE7kaHhoFaDfMEM/KSn0yMKzdRxEwmdRJQcp6
Yjh2Dcm7Wc2WxnXUVYvN8VYpXHW1QS9+Mbr5t6zph2M1xQmMntG4T2Ii+7zYCVYhrb87X/pYntue
YBHyefNqQUkqb1wgf9c6QSXFCgeidm+lpQ0LpCV3BX8/+XnOcCVBInyJ28Za2qV8ClqpX6W6esZI
3q2jhOcUtvFnYYT7pE/qo0bv71Pfk9nHOwfrUwS1YAoRRQeQ7uGt6ZXtdYvFiQE9wSgurKFIFy1f
zVIO1rGPGosznAGLESUImhyjJS9r1G7gdBpbPY6OOdkjkIXFS5BY7lyJ5gtllNay6Jt0hWErWwnZ
8RwYuLAjUCqsFH5Ab92qnEXhsIRvkChgzCFOwLz3Qsu584iefCwVIOyFKrqS84maZTqBaXCb7rpU
qU1oUvjk6JU4FEqLV8IkuzIsoL7DY8ofYwj+WLHZfmzwzsarwZjtpVKHEtg2xJuBL4hIXRyUuUlN
fTzpSnWHsTb1F2ZIfKCcsLzmC9Tt4gH8Iv18/95s9I7yq434R8OSB5MQwgdYzxlTraLu121ZxLiU
IddftVbS3lNi6ysVEM/YJN6xTMPxSa+zAD1D3j5HbfSJuKJgyVDHY0PBZPapk8Dg3Xqgh1/V5hVa
bgpePcSG60fexmkBQy0alfTOAlu2Py09t3XUBlyDzZuQN+lSDna1sWJQ/ocsImS4cvNsK3vLI6iA
E+/koB6DpHQp/KsgWbMc9jtiToCVZX668AJQvYOC+xDQg1uoJLJW0xjWBzrClolZe2wP4DGJyTGM
wSSl3R+u3XyIPMKn7e4tQdj03csikGSpY0878layr9J1q52v/GCdzVsryUwP4MJYLah283KZ5Ymz
jrVKrpOii5de67XX/YzTDejYLscOoBfsBJi5UEJuptqT5hPrW3rdFLBOumXuD3CRm9gkPMUuH9p8
CJ2HDA/8RL6JrxZdk7AtgGn1dyoMPdz4TlHwAunsBVNHpLchiyygnuFYpHW9HtuUQKik9jAQsw24
NkCX8eWlAYTbsgPkMZkJeyzL/xy2onyYgj6RizyMNlXajkdmp/ZNVWAhxtlcaasWSMYV+PjmMIhq
3HpFDPrCbupT1OdXUIQP0puGFQLq6javy/origh92zWVuhJ0BbYq9J7ZqPUbt1arzlXWfYKVJVvY
XZqmGzC8YXZFfGkvNsB6JrTAFjDpZZkVhATkhjM9tCaBGgMdVLKYyD0kT6bIs4UJpsorzGA6pq3S
8q9jN9R30GumW4jJKl6HMrbbv71GnkB2F6CSFITLwNjSjzW1fQBlvopM96EU2YsEQRQdSNFwoUAU
+itkLXk9QB1ZxIS+tPu0x04OiXhMCRZJIvfBNyxbf8E8+eCrfqHSIrgrZV1tUHks1IxDk/3LFFkw
OE3lhe5daMjqjtVv3+SsoB9pyefC9+fCGAmZjZtzVllbeOfOmzBg+43AqfVyZ49z6WTHCdvEVmTs
3H9qGdz960f+zDg8HxD8OBDKOFYEguzwJJ5V4IrNfIUvfJdFmf1KnZrn66ao2KtxG4AXAClj51wO
7EcnPrif//Toc98UryWkSt/0z2XWUhtRYI9DyfxJGieoQd4qruKRrUSmduWgcVSncdkPanSk5Aft
W3HeSqWlBoZy7qsxMGZQeXbuKHm0AJ5gCaVE8tOJhmmtazetjFNB+GUO7YkQCVa0kYg1NGhz9nnR
UgMUoZvtQjyGp/evxnlb3ddNLEyM5Gf2sPXb6C/0+3Y0QooZVylr35u0H+w4MhCcuvWbr0S8ff94
9nlfkfkimhvcUpgH8Lyez+WzqBsx+6EtKnLlH5uIeg3YNY+B1sAJgrvxNcrQgNyEndcCj1KOGYA7
or+ZX0O8y1ju+JqvERJY6hb4sLjJibaQV8oQ/nMXNRByQHCxQExFwF49d+o3PdRNny6O1UyPGG0w
D1RQX3Zx21JbkDv0Wtpd3zzWwrfrzdQIQZgSPDTT+kL+HTaVwBuo0sPANinwQgrQlGXilLum/Nxn
Y/3Gd6L47k1d8cj0jjKuqWr+PII6+VknSW04hhTE2rxg6lTVQgvANdVtvZlFVvXWC0uMf/xBdWuV
khm7ioQzrGv0f59/NEBypxL/mmH9UXvzv9G4/O91QP8XtTd55zwai//v9uZ1WTD2/KW7+c/f+ae7
idzwrx+oboocHaSsTXfxn+4mIrK/IMPODUwEGdjAmJL8X0Ct/xeNTf4v3ne6nBig/6u7aVmE1FtI
3pD4YfngJfyT7iav0q8fcd12ULjP+hpeawNx5Vl3U5KHYATBGN26UvoCRH5OxddHhr20Kycddy5N
IyhRaRjBpY5NeR0ambbMQLi/1QEon4ULkk4uPT2qhn00VWQblMzov07KIPOwAEqzsHI5HkvSTLKX
GLXZsawn/S0hit1fCNorMBzwuIwrMqk6cwsMo3zCAucaeyCFXXdFAJHqr5V0ijWyeBL8RvI3yHx0
0muiw60lu+xmwVb6yPhE0qGSHvyupJggg4zqS9caAPxIythb3QCdb2Sm/I3vSYu5eh5L+V4QGWuM
XUQ5WE4UX1Nd93DgWnenIU3bd2XOFkXFxQDoR9uSlW2sSsN/6YsBfa0GoXCZs/LwW5HI9TLYtVya
LQiOdhyOkS9i7N2TULRQ+1QQsd6WWUKsD6w5m8KqMOCDIGSolxMFCyNR7jxXWZ9aQQpFbF/BvKvv
atknzqEXrv2VKzIe0tpPAnVCMjvtGwU73Tq4KhzS9VwnSqt3BrlVnoyytcHw47oECxNb2ZwRgni0
2BDqlndi2VtR1BC4HZPsXg3s/mTXuocJOIhiXyxqISi4+yhtE5JBGNINyIBEngq/g9TIl8jBpChw
TVDfeZrrSqDstvW5wxjwUNcAJ4kj0oY3SCIy+e6TTPWdMZrRmzdGgepGPJLDLjZOE7s0sCR59Z8k
pSct2hzMCBHyMAWJSONCqTRgPJhBvI3JajHxY6b3QpRqrcfQxuCe9LdIajuy6eOEx5KwmtXIKrjU
aFtfeUlaruGOTpsphsqTltEtPbzhoXFaKyaBKTNWsa+iArBWE155XuPCoje52ksDEtiOKpuUi4zh
7Z7pvNpMuABfS0NmXw1oASbQrNohW6YiLaLxyLdf0DVX5ELWvriqTWLNLJMtZpIT57WzivZLlFh0
nqfSstkvJqQ4lZYM0XpZ+oEWUb4hXFbbdoSir1wOd53hydsK8qfvC3rHzBxT4NGWCFxiHby+XcBh
SA9zLiDRHkZNug855Puu1+2buAkSUpGazDo6XjJdFcFENgdwylXaRq/8jmSe6gTdtVl440Q1lKrW
co5s8WqEYWnwJVKRj3hwolaD6LtOgb5dtcKVT0k93QDKte/nJ/s2ELW+cnUT5lclrid6Pwtg/A1Q
TSAuMyIPtKQp9e8lUujb0k7DT+yNp4OqLFSD9K92dUaIxhg74TZJunQbxDW6yUrWb0aPRpKOt/8Y
Whp6BqILjl7qPk+GfluYCTGxBMAd6QDZR+IGNfBBdf9iVyVMpAReE3GApvEZYgzG/3acSno4mW4+
MLaHNF/U5nfN9Yjrargam3SCG9hSZ7H988nRRUqx0tqx8okPd6xHafawhQ23K79a3hieCBMDoVOm
yv6bdKx4WxD/ys+Q2j7zMmNpwoSkS99l+14nOC8diHD1koTeRZeAtS9CbwdCP1j0siAfqXWI0Wns
EDyk2zbxQfhRe2qiOamE63OixKQCTgiVM8aj30fa0k4DfwcSWkIPNSv3yqNs92maZt4bWLLozs+8
GBB4Wby5se4DlaOBBRMTG8h6LC19MepiHzjJQ5Mrb0+a8rBKebofhcYQhT7PaJBEaAbLviGbRYcI
yVyJxgoFaHyTZNT0ZaubX0DTIRiJWgKae4gDqwG/yWfb6/2VKeT0UA5wLy1X9S+EdAFBMpNyrgNx
7nXu8FUbGB91htl8Dwl+WqZ2BSc1i+rtYBnmJ4OA1NtJxP5tBybuboSGsxFZ2NwZSskDok99ZsFN
6bJm9lRtyrIO1xB09FcPecfKwr/7kEAvpu7tIyKVk1ZbgFcLv8MR1ndFV7ifTYb4Gg5GxfCHT84y
asbOWTC161dFyZcfSgB5Ecz8ro1qCiEJa+bGCoXxFFa+BGNkR1clGOa7CkzTqql0MtNHPxpphdJs
QZRbJTTyg2hVA4ep4K3NIKyBFo0QnbGfQPG2S8uovuU5qaZiKH3kwEZ5jTMiWWpmpY5TUfb3GaRE
tAD+NdMGO14QxxoFexMY2DVNpWoljCr5ktWdcUpQZl270hsf9V5Ac9acyH+w/IFYLK8Z9uUQxNai
DKwZNRfrt6qT6Uvul9VL6BXqjnio4FmmQXxoB+BLUe9NT5D2xjX+kmQLtXUEXgx0TaeXEa0szrZc
0rXVm32RTfAXQ7d9spAIjwvgq8VKi4mPQgBUrit6mXdV7RJ75HpBeVUA2mhInOpHgL1jnhKPIYw1
MDCT69j0n6zBtSnLIwfEek4qM1mq05WIhfMV75+uLcugiO/ChqQLJ9H9l3GyST+1JhZ6r9DhOddh
HW8ceiZHN5byFLgdDWaN8QQgqsCLGS3RQqThTidYotf+l9T8/2+OT6Nkgv/6ho5iRcaYir82P4/x
QfJ4qI3e2Ry/qjF7Ld4u/KV/z/5h8rmzzZHnBGMA1eY/u2OXAT8JfNTbZDEgCqAs/Pfo30V66qHn
mWW7P6c3mO5f6AiRVmO0slyUcOafbI5/L3WxxzHwZyMOQuM3bhWPVqLyKCX0IBREsQedVRzxco9P
uRjAo4b2RxEI817714YKzinXwxrMb/67m4yIy6jRJmfcEa+m7nX2w0vH6T+qqClgzo8CjG/mVtG9
wYZxplJrcOl2lR0NO95tpr0Gq0xaKnRRrsU0Q+uzhaixt1hVoj3UPcqBn56BC80c2z8rOX4IShHt
gEHxDP7hXALftiMD1tElPDtzqM8HGBWbzI3AoANJOA5GpK4GCH31FgYiM0ESOgN6qZJwyGVNd+Kx
BEcS8lnz4Jj37DgWIdMOZr19umG9489CfmUebmYag9dBAgaHIl6TygNub/yOqyB9MBMvXU2sMaR9
wj8PXKe6wr1XfYIkPm6DLmdQKkMx4nao0DUtaC1OO72imwKPR94odvMnYg6Gu8YkJ6J3avlKU4qU
2brsxu8RbcVNV2Tdc9YW47ZOhoKILfpzUHmZAfSlUTDd1bG+xUxBRajzF/sh9o91NZBL5zjBg9+5
ebPqaqmXey7V3E8QOn83QHhlbo2w4zR1tya3AjTtaSxHj00j+1vW0wJLBuNg6KoGbE03Vvdl1pkh
yy+AxqRxPQbEUEEmhouYEPJ+ZQaxukpbo7qv8ya4AscxbNnRZfsKxMhamE33nOh590xquvPI3THW
0DCMdWHY2ZItTPV1LHveBxelIynH4xPQqvJzq0/cmQqt1c6ZozXcXkH+bQr/6AgihgjXHr/3sHGf
6FeNT6Ou6hcHOOMxGEJrD69XnNpsQqHY9MVxKEv/mJP+26yIKrISKkrInQunZVuboixd1zLIUEt0
xrqsjPRBsgzSiAyB9Bml+moF/GOYAgdahmQihDttAAVeWG31dah5nT2tGbdO3Gb70uPmjq7sV0NL
uvqKabqCaerUBB0CpMa1YKfMkbRhq4kgfWCOmG4cL6pu6I8iT/HD7luqj/ri/7B3ZstxG9uafpV+
ATiQmHEL1Fys4iCKInmDoCgT85CYE0/fH+i9+9iyw4q+P76yJA4FIJG51r/+gVzfVTej62waon5N
Zzk+IXVcLr6kNGzMRO2bEt6amLlif9II18zXl12TBK/G+oidE9dCM+gHvU+lCmLNUhyh3vwu8lTt
yWqyCILkSUQYxwQE1q7ts2mVG4ImuK+EnL65BRSlGd/FjMhGjS2+TqLowWEq9o7wfLlUU6K+GkCW
ewbWGBC3Mt9pedX/IExTPKYWXo3J6uMK/lSEXcxzzIb1Vq9LtKjm8XfVcvULHqdMSRaehOXgH2kJ
1n+LNcVLEbvRqejylwnw6pSkbXkbex/64OtjkGqlk0COLw0SnOxXggbkMyjE8BQbrE3sVgmONHBE
3lhW8Wpxnv/eW4z1wN5YlHSi4ZzwoDBT73eRtJrbpjStW4Kk7dtBReKxSmEBDLZTv2JYy2p1scZv
jah+NekJzhlZDF9mT3kNpuwebu3VVL/FHu7fUEMJ2WTWkm8+L85LeAmYLGgPs2oqYgrTbLmg0Oq+
NVDwHxRtmRcgxGIC2wsc5osMGG/S00NfM/IO52hO9zikt+8ICvQ1CDkfXNg7nnwWKSbfNGTwBRzD
lNfewdTd+IbwSuTOy1gz9XtP28F6SXFjzePDaC6VhcXSolVbTHYmIi7lFNknBpKD9YAfO87c8GK+
CgIBwtoZkioQME42kpDAHevQ1oMeQR4V/NyzNQ3Vdah9I8AV2D9ZWn7X6512T57ng2YPV/Cacodv
rH2/tOhIbHc2r60df4nsCPBUmhsdfc8hNpbkWBr51862xJZSctgOlvqekkMKm2H4ATOhPGpV/K4G
KwEZQgtaiaG5qctx2hb2COYQxf0PkXZyG6fdee5ltMNpTJzmJfc3QrVkorhEgsf4OV+tBbtwzW9G
FbZYiBM1f9LyRm7SQlZL0PiRPIKi41CmzVaIl6odlGmOHqksio+4WXqPQrtyCVSxVEjW14Oq3HRr
lJp/zkjuuCDPm3Cr5YXF7l2cU4VH3eB78RFYm6GtGPWjXmnjoXQxFW9609vWk2aEjenxWlZrvImO
SZGhlfp5slP/MMTii1lG/g5hRXdDnKYJGsO9fwfMmRygNV/DtWjhGTLq7ccDNt7uzhHTawXWfzOQ
/hhWhj7g3+QLFFI+lawdOXKjou7drKdhH9sxZx4HuLfDRZrAXJLmmAA68gFptghEn3c7HFsSyvoc
QM/35lfPHkH2zHwmUHi1FS3y/AWH0toNndlRez8dCTF1ncbb+LaHs8RomVSIJjpQYXg7KAame0Rj
ZOgbxSZCEELeGIA3vFcXq+jgDiwRvZyhG0f8ErqNmSS8VR34C34jFWKLQPXCPtHVz18XCAdhu+YW
IEA9TMXGHLX6JFpneWsK3UZpUy6PTdbUQHmdf5gX2z+WQ6Tu0txcNmM0yFNeNhaYeYHTq5OPQQFo
tO0s07p3O+RlhPPiOBC3uKDrjbeT2oi+kgChYII2t7F8M3t2nRgylK6ItY0Ujsz+qO0kCSaYZJX3
ZDZzlqf6dExTIuQDXJM2sRZDFvJisQdPE1vHrJOjN87R1p8i61Kj+mEmClelXEkrQi7qpD6ZLIC5
sFrkSnCxYLpgPeje0KLBfrE+mTDFSooprQQ8s1vEsUFpKcM0cdpzsRJphk9OjfvJrzFWqg1EIFg3
zOX13xtchIuNhSfJvNEzfTwuUvphU2rtnjmczbhhSFNEIHB/rD7u3kszc/SL6KxxiYEfRWy/+KOu
45aaE+Gs1xUOFHTo+W4dR3+vM1GHfTGtdUEj77HbLTYY9ZEs7o1letYgJeQBruSZy/IrkyPeee2N
LztYC/AE4XRMtZ1iTu5FXZiltX2rjCg9QCBtvhuNp3Vh26h8fTY69BZKpCwzOYfwVCCqqKtufCOy
2Zyb/oeXRhPMhAn6PESmjgMH5y/1AYfeQzusRQ8NikPegZwywY30Bm6IPVAQJWkZyqSxb4H/tAdA
jobLTc1kzevNsRdHBRqWFHk0t4Cm3+dmQNmarHQksXA6Y4kmT38UXzI1xCNG8d0POF6ZtzHshOsT
5aokmZUytpShzpc5l5Rla8FIqMVo5ZssMYqj6TrVTUHqw8HSu2lT1iQJwkGADlY2cL02id1xuPtl
rT1UsT88pVBfbuOSSqOyneYaL5+fwpfPprZGmkRSrpvyUqoPSBFekPou5QkDc3HHNlj9gPwLA16L
UTp0lIknUt3hQ0In41DrGrVPhAZ3ItV5dkJqXhXqZav2DL7UWScEc5swuN/EMWd5TbH1gsdUGXZq
LX9xDn1x+7kgioRLAD3HdKWc1YcH7r6fFxLuqww4SqQTaTZEzUKGrRlxYxjry/tfNBH/MBdlAuLR
NDIaNVfBLl3On8Sb9qBho6Qwppwx3A4VjX+2BT1Wu1qRrN2kuGH5zNk/RkPBQPHMeKcJ4w1jPKB7
cIkUBslWs6d4MzRlfRlbA/C6IcwgXcz8rOul+WrgrzNj3wlUdyY3wAM5E/lGt1JydWZuZMkjPMQ+
AVe6gJXVziV1QlH6Nxzcy475gDrjGTBtWolnVr0+WfBH7WGMW+eLZrvqoyQyHRPfyrJIQO9Y27jw
Um9MdXEcBhZOEtXUSjQp1INxzhctlsujbxm4MDdYa6S5WuQ9/IH1WWJtvrHIRHr2S6Qslp4iPjLz
hiFARPgqI9abbJCc/YJWLx6T8Ymc9hhnO9soXlsTXvapLxZ3vJHRFHOTUsLItbnr560d54kOXQ22
M575ZjbAwSNMTesI6AZNMZ4AmCAmSfjqR9dZiviYc5RsomX9i4hCKtromFs7YZRisjPiRQI5nKlv
h2P7yjiyJmopQtvJFo+ilZMbVz7UNxY/ZLuZEsqdiRzSFMUVbYyOkywFYOdZ3TeduIcQbpIddrZW
t5BZGnySWgpmL7Ga7yob8l2b9ul+GDnV9HxaDkSwUcgllTM89Wnx6kLGD5dZNC/eVJiw7VU6Usxz
7/zVPv60LKvux060B7z0zaPghb3PTUjSER46VejZfXHsba9+g5Ncv1lKcCYbhUHY8szzNOFM39EB
eDdK6ogDJpotp6i6b1VJDTmTIABbva9f+7WmrhIfOLLsxym0lmIeA2xXh50gt/xI+g3VYuWaJJ+n
7n1ptsOTLgZja1RG/WZ3bbpndK7OjaBr2bTVwpvX16L7ZmQ08lIWzbV3U+zvI2uu3/qoQgTn9VSk
kWVhYl7bC+9Ipw/kCM6Cf+z1Rb7XK7PcK5cVXuOct1NrOaBdlifZSNAQAxFjMPvr1pWUhGjZyqXx
Lg35jP2UdyMm2lsC2vybWDTtKVVudeMQULtH56n20C3tsPaq8QnQnbZqUuneWztv1KHNtczpy92U
9gQh6PIBtTRetqm3NC+5U96Ns9t874eeNke341tRWUSITAmqYIsfWoGi3n9+6tnyAQ88TDtaSD3r
M4CoehTrqzrTyXKQ5NOmoUl9teVMzGMLkSrI0EluIcHTka5NQzrrNE7JbMl7nfhsQocyjoDPPbCp
Ytgu9NgM5HDySNZig37aJBYAQIurI7n8vMSOuswjqMbnMjRmWl+Wt9QPMxncFyum0zQ7Je8/O+3K
ZPng/1mEDsk9zMLoPgjrSQ+FxUFWoC29GSJkEJ9tmRZr3AassNwQoIdbvwIoS0pyWd7QiE9J8tF6
i7osvG5VOKuYQwAGfBF6MaiB3sz5g2ywnQgoPBghwPHBPYiIKoYXgCJVzyOOJ704ziS5gQD7yBHi
hVcQITvQR7SSTuKcPPNm0Oqtn7EECQ8T07ZibBTifm6T3kRsGQeN3gI4jN03hmMgMYQmyefFtAAo
7H6S79izG9tO79XXiriRIDLa4qitTS0uomxrdFLR6bNDRk2gB15HhF5YLSk/qTRosuXCFmcKfv1n
3+wyMb3M8KZoatGCIAj4XdeXtUxxNR5fUXJIyQ5Tiz+WZgpk1Fi05FUtogddFNVNUxv5RiJVuvH6
Tj7XAuxCdDFYBpZJ1c2Ejd/taFHhhrEOrb3VjO4HPqH16xy33qbVpX8zueyzzKK4hYkt23ed7Eai
FPJB4FFa0kI7lEXw6vybdT3Ldt2GMYvszvBgQYL81KXWYMK0BH4v1TnFwuAxWdHGSTLdINMsa16F
x5KwlqH7MciofoNUG9+6Q0O73q7rh8AYEmDAfwqHy4lW1OGzrPB8kCkSdvKHchrp3i2OSccVTBLW
s0EwezqtEqZbeOVrvw94NWq2devGms1RMfnejfS5w1LlxiOE8zH0S7LlUCEwX6cNCRMnE4+NY2J9
MvAgfYC5oyr06oZsz+rGNigeEH/U24R66aXDaKbZtUtNUTQxEMDOfnxSE+VJk4OL6HVhPGpQCPYR
+9hzDXfxBdvC6ETf6ISfUMzYAxZ5xGqdYnKwN9kMkNGxm8BH0PA/gUfDCqlnMmV7isxPdUtvmqBP
cOqrUOlj/VoYGsDgBFZnQkY/WKh1GLVIvDQB9bYc9iyez212drkbdOzq3BJm/Y1uSjG8NMq1jutm
uv/WnO9amuWvMDaXg7ZMtIrIUriZOttbMvIe5b7JqeWMDbW1yVrT9OhhnsApjGIu02Nl2fI0QRV/
c9etEpNMY9vmZn5LeiriDoeR8RiTqWhKn/MhoVXlnWxBBTHCU5dP/Q1TweF3uNrzvuejB1D5eXFT
n+KP7O3mOxFdlByyW4ghr3jJ0iZNbglWfB1Hm7u2uJp5NLyEV2XMuQd9oVOFjpN8pirJrGCYFSlC
MPF86pbBTq+Txhw5mCTlRF1HZuirUW3GgQeuPDwLcwMo8/OPny+mKjOOGE0M7bvNOPOh4VA5Vks/
35EGqnYlFJN9PdW80KklT7G7qqdgcsa3VuMia1/sdLk0zkIlPLmKYN78Y7CW2tkmHY3DJ0Dnds2r
RbLow7RWAWpGZLGmxQ97GjiueDq6RUaeh2e9LG2cbJYVAe9pZLeDzVQ1yOvBO/UR6od/L1fFWo3+
FdkXuLe5KFGQKBAKvY4a/lStDjXiuwbbyIOVAg6HONTbt67TG9sYicRJWWxtiU/x3cf6fOfGuPJm
nU0OFcVBHFX0LpUp4RSM6lxNjXweBsu6JTR0/sqWsOx+8WF/Fjz6GD6sVv1YQmHe97eQCcS9uTtq
ZnfQ0AoEY1c5X1RDL6aLLLnVBhoT0AoKUUaa4jHvGZjrQBmnnJrnLWuAVj8f9r9/qM+pxF/voIlt
DvRPPhT+xT/zIOOBleyncXcoS1Oy0HxzjUwZ5M0yaSPKqyHZ0L0vW4UOmUJnAGTLmlW8lKydHIaA
D9nEosJxm90gsusfTVq4954Tk4XTk9MbaW0tA9nbvzTv+6dxxx9PH2HP3x3S4UHldRxr/SHWDHmK
mNavyD3Vo0RRRXDoOokwpbdhRNu8dopTpJoq+sKht/8ze/nfUeWvRpWu8+8y5Yek/vH7/zl2fxtX
/vGN/x1Xit8guRsCHT0eD95fxpXiN+aREITxWcBv4H+mlZYB/0+INQsCxqyOyvl/qHz8OPjaKylw
nW9+CsXj3+u7P5Z999Of/0yQBuL9aYNhHOqZMGX5DHwu82cnN9nGQ1v6Pn544Nj4MiU1HYzRQ0f3
fCzUDft5KsfxQvx5GmRD84wtmnbUJ/cKgbbIw3JJ1h3UKu/9sazu8IR6on8HIGsKme1qC87zQsd9
bAXVhaU0d5cpctEox65NMXJCzvg3zVP7RvzlxZmKi6lN+4ic6U3f2n5I52MjWhhAy9v0Y9CH9Fpy
H0PpNlWAVEsGuuYtwWwbU5Dqy7n29TtHkJDqt9NbPU9kZxO7yDaJR3yffpAsl29KBEKro8nVNef9
lAK/NnH14efVZRLjQ0ToHJZsw84y8gscoDsrA9+I+ao204I5Sd9U09ebWi7vdp+filGsYfDPkgDO
ugDQZ/Br4roC5t56TjDpKBDrLloCDJyvojef87F4c/VFYHo0PejoKdY70JegTlZefGRNpYG+9NnO
LFS9McspB1akARun8ZFMwQevmp0Qx0+ywAr/fYpyfy8ISCON6swgrj4u2EPAJ++4MboeWnZ6MpLB
COd8fnQS9TA11nNi5qd4Lt5amb3Vi3118RWDiW51W4sLmqz0g2ybO6vgWSmz30FfkURrki1rIUua
+4QIZIPaxai5UQz1YF7ZLSmZho77We734aCNUMqbVG0/iz8rKd8GgUuLrkge79fiZv1djcUXaHK5
mzr9rjem/ZAsZ+GBGQHrnRsX1S52sx9mwZfZIr3kwM8GD+fgkdAXZID/sODU0xL1NFO9U0DIM7VN
3vGLRkQQm8S3lpvWzk64lj21lowoqefHUidOGsNzzLSIp8Rn/Y0ixSfUYH736uU8GjEa3aRNr7l0
n2nivnvSvPWnVDCeEQyJ+8NiD+1BzuPjIu0DwtuehWoe4pJnpOkEPuT9SH7usJwZaiXbaeJ5+ihG
T77LSpgXIhqkUZpB0+lPVSzefRPZF1KoKuih/Al3fJTt8GjNxUdJilgIFwzuZzk/mpFISAbtm11h
1FCQHC0JhUhTNJLcd1E5V2LXn2tZZYBB9rWxLXfXr9/HdeKm4bIUSfdN3VYd1ow5aqn52hjE9GWR
5ocuIlg6kmi8Nx2WXTHHUaikZYfKZ8YgXTXiAW2Px650vOM8atptnqhiK5emvK0wWt/pSTGeykR2
jDIK870X3asaW+dGeHkTs2rqVeyPxL/JNiiDzQ098vQWuTWcKSRthbPPMJN8QpbyVM6aM2wWq/NT
GrWUgV10taocpImmIScvfU4c0leAXBoCXbcMrxKxabFhzoIUD9OTV+NA4LjyWmjJXVVDKoJD9FRr
CDc7xKvbcbDfZtLh3quK3NhKWz1XHBl4Lrm5zeI7uzIth42h6uhO9HBtY5ycoUAa77WoG8Aq3FqS
UWfyYYgdMmSem+IVwImHhM1I6IjdLO+Wqe6wn8FoA6T2z67mXBmST8dobD+Q25Kokv/Ccfpnxgmc
FgMHLAdihINX388uo2nmWANxUPXBGjViGgdcxhATXFNbknMhnF9UpZw8fylK19/mc6CteRwWroc/
EUF8C5WsAzBDYYI8sBL5yUATBtuSDf3fq7efy19+08ovp5HUIX5AhOeT/Kn8nVxGiBnOLAda9jc/
Yjdct+MMxmFIq9jVR/5P/0UZ+zPN5fN3rjkTlFyEB//sRR+bFZK/LqqgudjJ1u7Gx3rmxWZKfpg0
mAvr9ZJLcm47NsB/v1zz5wr683fjHA5lFj/JvymjICATz6681Ve1NTdZXXp3Cshk3S7OWZ3lYOnz
+9TN4w4X5PGUjR3vLfTmAJX3ewI/NK6WM4kLnLpEufp+qYXZAI/dm86Tw/btOVDuc4u1WmcX1J+7
0h4fELQ96QS6oxbFt8ODpb/yJvY28tYX0APGTR7bw79f6T8sIdAH0DrhkETxNy6RUaTMLQyrOiRG
t7Nq/Q5R5V25tL9MvPqnO2qhU6C0WqOofjaOBXTyZv6RteoX1hFjjzslUmurF2zCleNn9AJoGmPB
6G5Ud26vl/fAZBBRl/hDjuzLa6mS5RQQ8NrPNNERcMbwqPnO1WxHnLLZ7u0GTCWOoSGCx87PsW0A
8iOh286pgiMJReWhyuenueXYH4zUOvUMu7eT09dnq0o/otRGipsXPMXZq/ezln1E9af+HpFQx+Hd
mIdE2YckqdIwRiSPBch8zl0wOWNY7lwlzcAw+Nm+p722dq5CF9+UXyzNf9hhTAtRiwtbCDvxn43v
aPBraWkmNmwTBAXKiZmdzcbmL9Am8/Dvi+NnOtv6Ftg65xScPPJJfvZRbA2FQN7CJdLOxwerS0/E
9Pxiw/zUGP65LeR3uA6u08RBYRSLgOWvO0ua4FUAv6E61P7Y7LqUxG4rWt7XnZ5Jjtr3sI5ywzr4
mnGdIj/ZulVBJkH0rcuy754Dp9kgJIZheGYexoxDPPHZnRpVXoSIPxacNLYuoa+HwnSWILOxZ4DY
1N0UqbMdvear1/PXTgdRwFKpCgubugWeUR9Ksnl3RmsQMetLYz/MWOfoRvphVyxBIoIv45yfcjtW
oedkFKhiovoVTVhVSRqOev9QV0aytczlF8aH1j+8sTwLHLOwBEMW97OcrjKafoYeVx1EQaMwJmUa
pv1ABa/lXHPCHUgptzaF8q4l48cw6lq0A6K8xUnlyYvyaqshzdhN0TIFvSPqzZDoz8h4zY0HLWQl
zV+jwXVCeuxr4hsZRj7sRA2wzoZ0wSc0IO+wx4LUTb/MJtWhL7ngFkYViOOTohCD75c0e7OY9n4z
PcS2MwRZy/q0yJFdgeQpwHog2zB69feGvTz5TTte/n3h/sNLwpmx/vdpVv2za9wUSxfXAYxhJ6/a
UOLMgTvxcSx9CKIm/sUTEX8bZbKGcYU02dYQ1eAS+dPpKC1Tmesk7dAa2B0JTFk2XpSdIk4qX/B8
AEjzYFE0SKPBNpVlVIBxccFDYQmGGjV8XflNmOL3svWdBe86LN8QXXvfu1zcaKN3W/i4PKFmz4K5
qs2N2cAEyBaGlepcuuthzDKLzfwtmtYqdTLCbNEveA0BqNZGSLm6RQbu7Xoe6Wd7uVizuUltvtBv
UepoPd/RTOOuiYY+KJaenAwsXj6boAhQaIOFASTwYXpMMcNEp0JQ3CJp9exlemyBvMBnGEGY4yNm
SndSS0/IKGQg3GGTVrnarP+jwUCATLcuyGYYd8LCN2d9jbrZvtbu9OjEawNh5xrvU4MQSFIt6VF2
mSWDfrfhq1vNfpaZzSvWR/LGt+f3tu8308ANxproglKzDH1yZUKrsJ4RPT1gg+WEZm0fxqo8aWN2
WkqYoORY0f70xYmmeI8tfIXJ98jC5O1wpv5SCPs16abqlAv7Cvq7MY1WhWtjNCMO30+yrc84Vl6L
3no22vRX57HzD683tc4aHWMjOGU4/tf9sFCoYxCJ47zoqveqGx86nXNvpM2KbF7rtf76bLXr3he7
3qfS+3znq6TfqamboD/xbbIkUb0no8CHiOWNrekS8IzNPqxsUovmQR0K0WGGkOYYbsRWSnZiEb9L
rfAvDenZmyXmXOwXhn8VezmoMrIvjT0m69XTaFJu6a3ZhI6eksoW9yDbHpV1TGPIeZiYJAhmiJqO
bjY89iM7KLmND61HS0pE82UchgfLXn2/ClSvKfD4Rk7LuUymR8wgvE0pYFbZtXp3uoXhQtM/uHQH
hzx1riOHCE3m8GhipLZW87373/P1fxG2XyFswtaNP+2yfzMCvKQdLh8d+ov0L3qAP77vPwCb5/2G
YJbcLwOPQKzYHX7kf/QAvvgNBv4fSNn/UwKw+v9r+qf/BvLmsmtDKV+bJ+//B0/7uV/BsgljZWt1
n8dA9m/Wx4Pee0k/JjFk02q5fBJkzGxidmsVvhIbLH/a93kY5XsjqC/+dFv+g+39GctzvJ+PHyQP
nDwCqNsEz6Os/us7zNEo7ZxQmWOZQRl2YwbRTBkxjltKaAx2z2iulysF3kDblMHiUTnuMiupnD5Z
fV2gx8mgZswLST4niCPwhWIInkcGA6qUUZCrtOZlwV5wMdi4UlCOKHXVsK26xmCY2sNTdiFa8Cmh
N6kEz/rrJ/cY5hNmX5Iczl2bmH4XZJbpPMg1tLjNGDlh6DfffbJtPynOMAijU21DPsaRmNkpH5Op
AVrb5o0wyAUNIkTbaoUV1aAyETiJpVUNDmcNYOYXEYE4nrw5mUSgwGTcH2Nsxs5u8l3NeNLHKE63
JbtGmwV5otkvie6rGqPFye+Tc92buWcGUymb6U4a7pCgU/am+Lr4GkYwNYFE8QNBvc4OHlQpLTbx
Uvd2yCh7faMltMxHYa1fGTOJd5/nNm8qOPG6gytizhjOUatKDwGkG28EuinTCyHuCrLrgtKJcKYM
ZBV/L/F+uR1dVW9rhtBpwJ4smwDFpveM0LbXtpWYENlWEmKqs2x6/hRA+WE6lsnx6nqZ3oW5HpsH
pKDiHqI/R2kUjc9kq/ieX+zLtlzZfF6x9/wdZZCX4SrtyHNbTjtpyeZOJrnBgmlcGGdDWoea8qP7
0VG4QTZ2/owfTR64RZWEJq7xYZ/m9u9aNWcPHryfgCGj3FS+5u8SSAjHnmr/BWJejjo8qTdgUNUx
9av+ZEUkZAlRPCTAsvfj3FdV4GpEHlaThCc/Oaeuro6zrx6Z3VNra77ffbfXgXsJiWYzM5A95tj0
bvWpL8+uXnTw+a0yTJa0+FqPTPqlJpI9hnr+uwOZFKsTAj7vMOWTb/FI/01npXQc7LxViJsJ7QRN
he9S6Hfv8YNTnLpyeTKN4jHTGuPFYeYTh7C73lPysZ8cj5fK4rDfQebDAQLfvMCRM6wbc/o9Qg76
tsy52PpNjdCNPaF/a5dumy1Iuzk6rSBvpvNoJfYt5nvFzhwXLKKcOMIuJLbyI76QzgWOrXiZjQHo
2K2g/BpTf/SzHNqBpQDHrbp77IYaF6nJrg+5WZpnuPnzFUXpcijjxiYnIhFXSEzZM/Y42QtPtNjP
82CeBwzDDphCwvDC0vy9iXsnCqM2dk9pay530u7Hm7JnuIQziRipXj33QWU9NjYaFj87DQ3IhXRu
8x7/TKA3DK70QzG3kRY0XpqeKsiDtzgKdTcUAem3ucNcMzCJSbg0+Zhe+iSXj0M+TF8wampOZh7T
HaBjeQHSzZ7a0enPvV1jlTwPeI7qi7sYO1Em5Z2t+9ERU/Rp3y96vNEz39u1crQ/7LGVe45p9W3O
IC7Evnas8qaEYxVdGDvDEKPdCCaqN8DS+GigyVQ2sv7IB4vNreHHUE24wuSEtumkvgSV3dQbITom
hGnl7oxEn5H9OPI788zhrMsp3dGhpqFTWdN9VtvQc0lXOdTtYN5HalLPQ50yIYjEeM8NiW7nuhm+
La4S4WhN5Yb3pN9gq5rBYbayfWNlYJDlUOdfCfYo9jx23hZtTbRw8+YH/M1+j/oeA4A50rGNBaiB
5dP2d0hnKiMcS7UqVsYEsMI2PhYj8TWoN9HAUgbOxSHmEdrOeEmi8q7B2ZDZjRE/o5Qr9hCk5Q7G
oYYSXqX6BTGkfvH73L9qdWncq3kcOCg65d/UGA/tcTy8LeTQQGHlRT0NQ4xPFXwpxKoTutE0F/Gp
qSHkxZ5DdzaY1QUsMsCUgq2mKqqz5gDJG9ISXxyFqV+o91qEKNcBvcqmueWiV7fQgSb70KlOfs8d
TLCxmD1xlvjbSNbGawbN6lh0drGXROc8CrxeH2K3ZyLVE2WuwUeBMady+bWrBv86Y2V4GbtGe2sQ
IXOiiemhSGuJNRN2EzfVNKkfUPDA2vMYRL+q7OmkxeW4x6dtvI6A+4CbRoUsXcqnyba7u9lW0UbB
hN6beCDcc7JhBOoPNdZNlfuhUnCFwOk7PDD9+MeUz9lKBiFyDex+qr0B87sOTzmh96FW8zlDX+u0
oyfyjBFJV4xvTemJIhyNyYSPs2jZaU1GfCKSqN/WblMfPbtM8S5zsvyjsoTcYfYvv3kxRjJbq47L
72Yce/tKztFlEJF3Hr1Kgw65tMfE95Bp55B7YJ9wnhRWX1x7RpO3mVd2l1yofjsQxgXWr/WXqNcc
HOdz+zoV7hhoYzV8owFxAqMhXSDsEDMhCDOn4b6JO+9mwcnqd93EACPwBwS9AWrhGMeHXntMEtt5
kSkZenNO+CQ2H8Tprps2+XLLEpEco3s1zKHKvJKKQc4vyfGb3MN2Isgi29u7ff25JibMxgxfk1Cv
SX6ba9d7y3VqdT0133DurC9aXNlfvDjuAqHP5s3U+xbboDLu8PPX8dVhwscDPMnCFPulH8JRVekq
DDMuAz5xx9jArRNXBwatsWF+db1+3M6gbDvJ8GOvOVlFtpxjbj2Hw7HIsabTarM5qkXv7tGbWO+w
oArcOfpm2QzT6H/BGrfZVbIzmI+04tGOsHULS62x7vJIwocxxtm/L2LkJagR63DSzRsvahGXYzNL
H62LSw+//OT3hrcVqSZ/T4YUg0BNTf4h6qV7cDWS8bqiU2EVqe6uWYqGyMRGHuCPG4cZ5UoI90UL
pwkLin0ExesbtYDxOJt+poJVmPHhldrwUqKM3EV582zLwt1qmX9P99llXJ/eU3dMXndgfgGxN+uz
BKJRqx2dyuhwPbawa+TQZhqaNi1NXQfj/mQM8wbweDqTOAXhKba6XZnl9l1EbboTKYf1ANEs201e
62Ybk+TcDEjRwvEatgY+nO0TRuvlLTNPi7Z90a095121Gy0MJ4oewo+WCveAAYp36wqoh8Dp6QsF
mtOFCLMoQFR0GJosCmMoigZOSAjOjnYRi5CVXdxBFEIr3lpzZgeuXlO+AqMT05lPD07bJsG0mNPR
0VV128Nl4j0xnZbF4bs/KHzB1qzc2OdgVheAUorpmUqVMZChT19GvYi/6nldfLUMakAr7hZcIiHe
3zZ575+X3KFaie3oqLvNUAaxnpkIEWtOsMAbo2M6jO2ymWMzO2W9jyFhOop0oMRkPF9KI/6/7J3H
ktxIlkV/ZX4ANIcGtgidKlIyk9zAkqKgHYA79NfPQbI4wyJ7WFP7WnRbt9EiQ8LxxL3n6q92lbNH
LKKim01saKg/ruIBXQ1kUXXhlml750GLu3YcNd+ErTK3YZFBLE3a6SKV47JLKPxfFi+4zB3vMfEQ
mTOPvpGZa/IunYuq8M2P2HmtCIN2uWljD+eXX3kv5gKFgO09gz8ACdu2R0zW2Msra4dPmW/cBQ1p
NSFStW25sKjULXLEupPjQZBnAKyh3Ey0CJdZaVZgSZMnvhZ7j53X2YQ67LcM7eLIKDMEkpl9jS/s
A1YT1oZDhxenKMptUQQKe0rJB1ONIXJhJHQBw56o9h15kaStvZd9sE+BUF7gET6ns2O9t5VEoRBM
dcUeVaq9iTscYM4EFLvo7e1SwyitnergB3TzcEJhzxrWdMizpUERHhzC2PXPk5cCd/RkcY3vs3g1
SJlhjBI/Vp32jo0RzxeupcV1WsENH5LR2UCh5Tan0+yUNX6wn3W3bBqNCmoGIxo1dZfcSKPkzl7k
89kVvDnyq3bZ0lX0CY3qNl6DIPr3reGvbSnyEdt22ICQI0J/+NfGMI2ducz6IDvlQCAp4SYclmoJ
OKVd9PsPjpB0pNRSkls2wr3fP/nPkyXAd5YnWPHYAXh982cJ25JJ5c1Lk53AVigG7Ar9Ylam56AI
i/vfP9XPiwOeCj8C/1m7XzY+P71P6Hq5NzGZftPbyx3XyIyUcU7qr79/nrdB7o/bg/WJHOIFGDgI
5Dk/i8qKep4dVfjJqW/ieZ8Gyjl5/Zu/NesQ5haYNIcwFRlfevXa+CCaOVWQxxIFvDbXcYrR5+0l
/Ts/+rv5kRV4vyWt3Xz9pF518fqX4dG3B/05PArddzZEQsd1+FoF1DT+3p/DI4ZK7wD/wrkJbGIk
fpRn2ZDWkDqS+cf4CHAAv7U/R0qO+CcjJLLQuBp/+HGtwUOAy5Bk+cIGe/JrIEpvCOSywxWU23BI
r5dCEVbBWh+ywiyvBj9zZlqbbIhTKgIjIBovK8ZHN1DeSSNEeCirYFUc8fKvlZl7Z+7l3tWUMwGL
OoRcG0sDR4wsWxl7FPH9i6Or6kYFfguj2Qp7KL5BdmNNgc3JrRIWKwN2/oaErY07u/ZNh8cM8gHR
B2IIqtuiEPK2G8f+PpSehQwDm+F7NY8jBmEV9BF0TflCxxS/J2HZsKIWBc99ScTwPfNZuuhiOeHy
mQ7cypNbD4vIqqdX99wG4z11indG4zPt2DJ2F0UDYmzCiroZPHPaOSkm2Sijs3/ss3x69f2qPWa6
jinuF0a1LUioW8/30ucWBzVqmpowYzsZrH2Y+uaD77bpvTt5+W4QzoBrScjpSiUjyKhWP3Ggk3TA
4sWHRjXYtCp2szzKri/Qs06fignQRITiAaKMMWRXbSbzIpKNqz9mchlxufIdPpXQc2+CcUj3Rpcu
F6riQIlSAHLbcgj8TQ5eO6DINbJbK9T50SiT81jkOQz6CXFn6uYbjc72KMYaNlUq+yu8DtlNaqLD
ibpqnB/mru33xRQWm46q9BzgnzzOViuv/VaMV9B15iPnl/3KwK2+yEOzeyBorJxg6hgFIIaGIbpK
reCEKba/XsjU2LcmCEkZl/LO6IT90M1O9wG+aPnHzH3u0YJ7vvWg6UHOdY0bG/dx4oruhc+qmTdM
PcPbVgfVi60yli1BI7eSyohRVbEcsN0YO8NW05d21PpMnVxf5VM3IZAayInM+eHQNDHl+byaxdSG
+gVFrrHYkvKhTIudA6rqjt2EKCIvbLvdTOg9NPJ62AeAMwghcF5ZdAWXkg7xwNasuXEUup9eClRl
iLlJhUzAhphGOO0GSGpXzeI4xzJpgqMYvPJrLpP8VjTUPFmRLOeC8r1hdxsbiMNWw3acaAD77Qh8
BMEQcwCZeT7nV5peZEAKI/yS+TY3SvclMyvxrICRXHlhIXapo/trlIYuY7qmHe5wbiwfcFcRlmaU
7C7QsyePaO3dc8BIEQYffPnBl7eZ0N09fb21K1y7o2IfyGXjNwlJ2a3bHptIN7lbTxNjFLE7MhBB
Bh7EpzyPGXGY6uTOkJ6ioDUpz8BJgUykXq/ec4w0t2TSYMxKWoEmqnJBQTfi2k9NijYGRgRuYxHf
Ud/BSE6q5KxSx8LE69kfy2wlVnNtT886Tn0K4KCfHzyvsJMN0STGbsnN9Oh6cXXRwypdA+X8Md4M
MCqGPcAJcc5j2yQlFF5xdWPQIrz3TUk/6nt1jKuvbaGYyIwmaqnqLyVJPivwrJqu7cWvQEYVboZB
dh6M98mgEdXl5DzH8CeTaWtnZk4meC5baz9NLSvNJmimO6sU5rNC0tNvUJuppt2XHr7y6dpEgTAx
emWFx917D+YqqUL8wrMXJIwdei0e4L9Ys/eU+BUboc7G5HqsW8It5MXSWNpYYMPk1dRsHfI9xgeV
T0nwGdNlnMpN6pdidJ8q5AFEeQWNawDK6Psu/zLDzDQLhq+mUty4ICX9Wwf8TR1g24iJfqjiftkj
PX6V8qvWXyn1fkiU+vao71skVkUuq5u3Opk/9n2DJKgP6IVRboNSDvjv/0VKee+QZ1MdOECtiMdd
K87viyXnHaQiTmd0eSv4GIXJT8Ls3wm1Hf8XIRNh8FTPjkDMBFbqZyGTz7DVSMm9xeRWaLM5DH6M
BW4NNGZw2bGEAN6AlWS86qx53lS6Zf+tYY36Sewf2wrGABgOXe0s5IM3uqX/mwpR7LxMMK1LPI1L
TNm7KvGml4prB2QEq7bXMJHmyWoEwJ7QHTHFkwUIdZNxadOdBlsnBzeTyZa7eEu0QZFuFgYrhxk2
QOSzKKujJZz03k3BGZYyKEoU5vWL07TBq1S6OvVTgqEy8/a99v2twGy1GfIMc6aKg6Ocs/LRSrk5
4CUBQ0AUvVe/pGbfHqzBWC70APdqS26G9ynG/plGU4XqHMd6kpBSMHdPRd6BhUKTcN+PytpKfBtD
b4bXtN3tNqiS5CMAQexpdjEcF78HeJ8h2YxzoQ7KZxA1ZvSuCE/v6qb2T0oyBoSlN0dLP5hn6YeY
xwoGHVNxawRMvv0YsxVK52BXJhocRNG6D2qlXI6tIzaCe81VCMT11OvFwDaymBcYxQ1QN7LZFVAD
N6mRL2t6RH3deqmf7trAWJm6yM2gjzo7i6S+qySu3IPTmNXeItmYv6qXu2aw9LWfGXFU9IDGp2r6
PBe9t9NjjqPFL/TdUsT8odkr915fT1ujmeZ7J8v9T308cWjPH0WV6YPZ2PmxJ1DmYFth/H7AA7vn
VuLBUYDoi9jIyq8Tt1r37g1wS7gO5FCRwbDN0iA4aoYn+9azMjAfK6XPda0oCRiGqlmFn+iKxz84
WcP9QpkVMFuoSOgC9XXnoB8or+a8eUp7M3+iX59fDVSD6PMWV1wbdTFcBsbKBKgEX3IWYsRtAITA
1oqDbboUwUVMf3+2iZG+LkfzKZ0M1EDoNVtSNeribqpb9oF4Kc9WpcJLp828CX+Ck6sNcYaVf+yN
Ppv3SsMFZXjpFMWGLdt44bGuzKU1hNGCR2+PMzzYWGaL6ZIxNIEpPWMruYQu+1QH59qmtPpqa4+M
SrZ5S7aTRoMTTdZS3RoGYkyXWN+0l+218qzX+o3d375x/BuI/l6m/DWc7BAbgWmc9Df0f9nZOUEA
AxnQ4WdANi22jJjAgGWNDtC9FVSfEX+SKAAlNpJB1z+5zWTfUnWnqt+Vhf/oxBo1hsJBmpQyvBhr
koOiMNblvG1Sr7lvJqPKx002D8mxcfxCPVmE2BTM7wRIp3QrPb/2L0DvBtrYVm4OR5WDks+9GvCM
ggRFRLqrk1h8WNIWTJhojOSmJX7Ff6ZDt1q10+5s3skp7OMveYxAHC9eGHHCwbh0DISYff3AL9cl
AyOsGJCEJJIUm2koMc6KLsw/QWydjSOWb4Bmbk2mT8QQnUHg0Cug9fGUgrUfuW2/ZyYE3N1ES8wu
lDXtibBbMeBkZLeMz9H5QpJGVxwwEQzNkYWqL7cDFFREOWYchzvpFjwlFAJFxscEd91OFiZH7OZY
lYsRUgVnH8/YFfGa3hZq6B8VwVw2cpZQMr8OZqsms7QnpaG7LMrRFdu6HhC4+5Of7ATogPO0hg25
zsj/Jesmj6AkdZj6iKV+JGDWulRM79TbQFCwsw9HZPE2sauh04JGIC/Umdx46xYM7lF+2ix/TSs9
SH8IDjVr5VtplVdLgtMoUqZb0zC46WXcND6e4s7BfgmWkYtqyMAf9bInSDf3rIvAJ2zIkMT2MQPn
/GIquFMJadV7pqpgU0v4GJ4FYIa8JteIPENKLCMAUwOSd+BPtcMHN4+tmX4yvJxtluflOngsJic5
dKpbNDP+vsRESybQ53ZuP3GPUjeMV9jI+zHZbENGgWeJVhBMbMZ7tj3Bk8vo9A68RczNQWJmT3x9
rrvA2JfGLC4GKeLPi+W5t0C7thogz4mjMz5W/KkXRpjZVjO/+zAQIFdHXWw1cGHa6dJnj3iNsDGI
mIfiWhrn/GNq2eYFAGDgDbQGnSEdLC5iyTeUeibF/wDGOJ/j5RapcL5jnHzQpWyeSIvoTrM39AcT
asLBHSpibZClj5tFG3i2S4h6jI8QTsG/DnBic8Qz8nS3jSJnDZ3g9DCFDl5Yk9iaBO7rbTMneGdx
U+1AayUHjzewZ1xOoJUJcZujcXFecCiyCBncsHkdAqu7Nv3F/Dpg+9m73WLvAIWbRw+exjMoHvgd
YZ1sGyzo+xxxzU5Jtj2FGNv3Pdfhda86deu6ZniF+p41QSrzK7Al2aEl3eWG2CNyXDBmHAG2fiTJ
MLua4X4/x+zQbmJixvgj2qMSWDEPfVAz7a1scaMZvnWbjCv/1s2BASK4Ua+Irzet9oqtjf2Fvbq7
sgOqwDtVzH7vCpCClya87U+jTtqIWCqxK+ZanFKRPKOSA88gK0Hx4PusnmcALFahgkiYxgvpmXSW
UMivaTvnS9vQq4pCJe12gvFCwEUK8W8yuyeD0KRg20N7hW/iT7vQGMnIHghD2rTsDjZLGJACKxML
+W21OgIiUXzTZIhvEo25VwP7WoTar4xFqCmclHQGn5Rg7m6qCLFEIY5I/Qdb5UHCLS+p4Nw/ag/A
zd2/9f1bwOvf1PeWjXbmd/X9zdfh9ctfp3zfHvJncY+V8h1aWcZqgomh6fyAjGWI+z8V/Wq7FGts
q4fa0eRuwTDwe0Xv8k/uG9nVQbG4jvz+QUWPNO2nOZ+HTIynQTBm4wr9ZVqdds40SNXY136sffgF
jgta2zQU8tYSVhqhZPySm/qCrqA1o9psh51YEo1xgMV9b+n2Cqtlb7241EBoWUuVXmJMs52N1bSM
BXqIzO/twRleuqJS2y6ZmRc0s8W8ZQgYdzVdDpnQgw156MfZvO9BCX2QQzycFxVSFgaGXGHxi0Kd
3bKW3GeVUxx96Gsbbr1DH/nN3B28kJcYNSkDKywQNQJrLtLp1pln39unE9KpI1P0pd9ORS4+QYIE
8VTORfGlZWt4zhKOTircajrHgCwAQgJFFFs4gjOqzykr/FM9KwcOv4kS/kAvzr/aGt/BBbiJGZ2S
286nxJCctFU1T9R5vEBsFfEC55NGvbLvrKCp70InT+6XvBjOLUm8sLhKJLwpICV06vVA0qPyj1VY
ypZM0hpIYcZcaq2jCvDUjpq65tourKeuaTp/aRBTibprj7HpZj1aXivhXsw2pUj2vsKGigssr5QU
m0JiwrL9pZLmBl64cXK0WaNnbZIW7gymrUDKAkJNaZQMUyhJtX0/ANmIlO1x9wncLB4mvIgk58U7
BpIqZIGUqGrPWCNIoh4hr5dsXCPNY6D6s7EH4W7qcePqzmbP0PaDT/Ye80naJDRofn0EJGbGl5ZK
y3jbOnpYfzhAJxZ2oah6JjxkhM7gwx0uuo7YGnED5SzvbBUprYeRgUoxWqM2XxIWGdbygeHJLNUX
eCwEv+G1XZYy/vfA+zZ/+NsDj9Pn9wfe+F8XX5X+Ov840aBeWR/256Hn2+9CsmB83N346L4tMP6c
avjuO3dNxvYtwZ7hR062Y5IUw9kUWC6uQp8z83+PwOAd92z2IfzL28DjHx2BUCz+egSuoG6YRqvP
jtsqVsKfHAz0B7Kye1cdQ0pxeyOVzVQ3IWLwMmWvfUmaRTs8JK5GDkrWYX8aMtndpQ1UxkMBVa/Y
KCI/AUkVRAf4cW/Db0DWaTVTwmEUOxmudC0Oq7QkSkIQ+8tkjDcQfdlhm3McP06WdF88ObyW5gzc
rKwehzZ2H7AdLHdahY91k+TUHijEohqCDIgmk40DORjLdc95jTuMWJh77SEc6ZpOvISEOuOIMjLr
XsqxuNDUDTtcfAjFGh44egD6HVAvN9VU661pmASELpaxq7QR/qEtVQsucJt19IAX7pQMHCORMxXo
Xgez2y2jDjdYY/Po7YMqFvR5yk8/8f1j+jY0j8bCztQXnUJwCEwqwE1e9aelyJ2Nb6OqirQ7amtr
MYbFJVuFVfg85EubbGQZiBfI0cu11wwhpR/0okoAwOlGTZiN0fPsJjLdSOboL3TWhZsxq+2eCXSo
XAzzlGXRqO2FsLOANthqEuND3wPdpqvgaPB627xSgQ7FYXTN8v1clD7kiqQ3X1QVIPQtJsRDLPbT
6Rw0pfHHko7hZrJbXFjplH4xSo1hmXHt4e316fVV8ctWc0RLqk5W2fFlvCGkCHeX416oXh4Ahg/Q
wmhUs5oPWcO43ckFuGnkd5lFWpbZ463sO4BeVwwT0vQYl8RSU0Mj+9qnrg8pz17sumZFsxiYhbGh
LU59GpTTMXPLh37fZYn1Ao4n8PZmMwfiwE9lpQZV/BaCprjIe623PDtGba3dbAeIDw45VfN7Zdjl
Q9qo+aVtUn3FfCJ8zJcBEYNtKW/LjNm+kG6fXAITSJ9JPaaxCmf30mj4svF+FR4qEBfPV82bzBdW
K+6CDeiARBJtqdsSI+OFnUdIebN8WORIDiKm6kNJPvgfo2fDxYxVVdWRaS/TOkXLs2If5qJLb4qy
5m/hmWj2HsnauHUcyoiMzkPVfg5qptD3McREkIdjgdGlgBTaifi68qps2iCCCA7m6hJRZWoDMg+K
QxVMBrG60LVLpCpZFRwKU+iHrnZeAOH1V5UrnrlVzvAYh5bdWd4vxkK+WnldJYD3NpoV/B6QW7xx
fAysaBQQfUA0t6BFBerMXae+1TiY7rRh01bOM0pRUKsXPURAfJttsqt8z2HG53W0Rc5ygaKOWWSB
xo5ezbWfJtMTkVvNiIdiBW9pnCh9HE0eEEO/jLxlSAt72Q0TMN5u5bDE+bLpR20c2sbW1z17yjP7
0uKSHYx7SzKLtYOUSCMgfPB4tAMl87fACJ2rMmyzfjtOwn8ZFiO7Jh8Y0rHKc24a9YlRmbddmlXe
DktkpKWsU9Kfc9sDt8ljXhf8geTM5GrC0VpX7UMbChr0cTDTXZ8OdhaB4l6e0CgK9jBtejPYUPQW
0dTvkV7OB6v1IbCj96w7HEmNQEo+L5QaA76irZVKGFG9RA00clCYUU9i8HbwvPlyxIR9l06Lfg55
//aJAmvKCYKufb31lgT6F+I2ZOKg1SkRggKogVzDJUXbYz9I/drc+LJRG1Va6aOHSYA9bokS3oKe
d4lJDNMqhA8MPrnlZZHtNUBew2ECj5zIzThXkCpEu8P3ZJ3quPVv6rk3HlEGcfj3FmiycJxym6co
O2BUwaKo3ciC8gnL2eIgXO4sevVqq/FAM6jiZMH9Gf8RThVW7porlKh1U3y7ioCQuQ/TwhmlRmxB
niE4VgerRl2L1QGBYO3JA2NrdWLZZTlcDqN1b7rrE6H/m7bo4nglsE0gfouRtJN0NEJ5w217vtEK
5QhToaXb6R6DCAgu95sr8N/9z9+XSzZCiv87VOTm6/hf11+n7HP9U7m0Pux7jyhWVceaDhLaAvLP
jz2iIFoP/RJVD2UROSFser7nivg8iNoGM+ba0f2lXqKUYtGKeoQcd3A+2JD/Qcvo/qRvYu3D07uk
pjKY8ULoC3/VcUHxK5cxYVKjLCbWrw6JYGsegd8xR0XzzWFnj2rM52Nm17oyTrUFxFhtcC3hcx4z
cWC+OH9RyCxZiIsGzD971OVyYsr7tVWlv2Wf7amlPcou8QrNHaYcZ+cBNdsSkAbNqMkiZKvEjsGV
PSfswHeU/HkankVmdGxXajYj9q7xOgjND2QgxMjZRqwxH0p7hOQCxJFZDJH0tcAamQXGuJkC30AI
C18fOkxCTMKUXuGubpvgISU7ox7zjQBgRJxERaymihDhVrge2LyZu4DxaEmsbet3kNpkw1AM5LCo
pLjMAOX3O86Mzykj1b3fNvMt8yzJsGcecx7qzcbysZHMOL95gP+9AP/mAsSxb/32Anz/VVWkXv54
9f35mO/NivmOtSezkJVPyM97jZz83qzY70Cw+/ifHO7E3/x93yMvmcqYLvMYkhG+L26/C7Gsd9jx
aC64XtjSwrz5J1ffTxefhbsOlyDXN121D7Fr/fcfWCSBOfRLhlD6GODeIMcsRbmTgF744VD6Dy6+
n6WaAYmavEfotWuq0S8+3BhzoGWzUDn2uYR5OAhgi8FEBMVafdxWnm+fyoVIzC03kb8LLF6/rx+V
Z7DGTCj/a3ARHxuzqZ/eIpDMcsL/Fh4TJwRD7Cuw48Nk8rysg+5zE2hwElZNGGmZ2VsG+tnXycC2
tfOUZ5MEYi6wz2ExdgPAFLs12ot+zU7UQQ4GKS8RwULLgWOaJPRP2sfI5ZXj9vcf4H98E0iUQ2Qf
yOisn7WZQjmNTSMTHtsFRebEOGdfGZVzyvxxfmptQlJisyA/w6gonDEKEK4bgt9y62RN+snC6RZt
+3Rbr7ktYliyQ7iyTweW13jRYJ8Gw2g+VlmP8RkEJdz7lTT6+/fAYPOX7yHwmVICZ8O09HPSknZs
WhcflT+5qaBi8QCihQa27tf5H79/Ju5avz5TwGjVQaTg/qIqcAcTRL/JM70RslGT8eV5QXuhOnDI
YJKrze+f76eL6O0XRio3pTk/cSaf6y/wh4vIMrWUFX7v45BkJFVZFuuhnijo3z/Lf/j80Emg8Fq5
iZb9830yRC8ZsCkMACNA9A341Bo7zI6FDh5//0TWf7hcXQsJEl0l58Ivh0Ke0GSP/AaP8FfK0+KD
SE5DfjPzzBc3A9xmf5PSUNR1V9zPK9CZSJdi6+S4GFkG4z933fZOzd7qdR24mzdmxtKSu+hyTEr4
tMTKz4eM3+bTkACS3djYIdgp5iP3wjcM9NSQVGMGVnbUlqefR2/Jjr9/k/bbGOYHRSpJ7UJAH3Eh
kTI7p1z467cWW3EJnk1NxzG3zYjcWkz2SaxPBlJnPLHagv1U/0FBb6zbSYX9ys+PZZX3UOObDrC0
UjdNkY1Z1EncA54Uz6ZVZDduODsf/bGqnskM3ilztB5M+GAsVcbS3CgvRv8hCnykiMi3+KqnJxT+
CDmSbD4wbDXzIfnIcVYcvc51z0lvwVyA233J3SU9Vk1Mp8M680hhNAMrz6pdajnmQdt18KhiNz/l
Rl7Br2pTqGxJ/DnlxoNypgDK0izDuSnNsY2GxXeuqqAtDwMM7R1aC+JDYIpsvN6ry01nJlgvVV28
78gBIlQGwXk1G2eWdBjL5lmDiEm7XVJ09sGNnRzvs5diQygab2v4i3PnprZ4bHpdPfvYVf5AZltP
UYEnmbwZzEjAt2ukELVMpxc/QG/iV5Z6c1if8hl9IQ2hd/ZKYBWIdtcCsMrGc0/I/SeZk3kvWo2z
Msw3aVx8NQojuDaQ6G2dJEt2hq8uqorOsvTMFgVKuKLd5A0iPJymE0lCoMkBtOH6ONBjXq2f55YY
YoKKAQ0B3xrxWVX2BzelUQXDJlYLbHXlxM38ZJQFExJEkMuN2ZMDFc2riFFwf2EgNZJDVofBiZWm
/apiT9/mfE7y1ImexszX9mPh7GXa8IsYgCj3rW2/1vAv9iQDGUBIJqSYmNbVk5x1v6nJbeWrmZht
TXVyHOd+n6ZM/WNyGjjbhlNHqhtGcCwyq9T1Cyu6aqs8s7mbVXmdxeQ3GyCtmUWV/baPCwWWHm+Y
EuKisfIkEonjRHk4JQ8yT64hSH9Mp1kc064T97G5zKQne88zeAyrknI7YpvChOSF73GeBntbKfPK
n/qRUQ609HpYkN4KMtX6vDUi5E6YpzCWc0T148asZL5x8nq6NIIkPBR6AjWNsuiD0aQzL2aK96lV
OJu0WEdSSrQDP65h9Lfchop9huUS8Ar5C9s+8awDA3vj0l3q+qrDxrVRjARe81GLuz7TRLnJGXkG
ZKG8OS+14Bsiubm9nGfTOaVyKo+mnZGYUHO5eAbr2CKCRrRQUjMOSiPESUDxujTesK2Xn9XgJC95
bPZfPF/PL/agxosqCIZTMYQd5OnGuVLCaA4t2gnsUMTN9BiKzsZcAEcv5zmx6ft9bZ4kmSQLOaUt
NqlKJFU0Gcv05AykT9MCpCdBPtnOKcmJyWegPqENzsP0WnmVMU5F8F7B4oKBSORBXzQ0M1N7ETYY
WjyMlhj40Ay1K8M9zskaw9o51jd0MeU2bigKlgGWsloh7o1F358l3Dne0lyIUyLecIDvzztWF8yQ
rN2o5oJxiYDU3wn9vISjc7a4UG/w0Lb9tog7BosMXYhdy0lSCEuxHOc8V59Tf0qYqmU+SSqdvJKI
8R4NQX0BZDs9M4ikOlkh9kTKCtzgIbEMcYkaL+pNeiASc4v7MnFAFK+RN7gfx21mUBcaLm71siAX
YmSytW/W0JC6A67eZq7+sgAmOJY5eQe54k22DeWXV9Yk9jELO86z3dzYKeFY/hoIMY82yVUMQRDZ
1qtsQcHZJwkoPYdr5p/b29buLXUAP0VyXvyGqTgzzzXtKiz1c+IRNNArm1dSENmGjrnjLaHnQjnD
JgwzWpG7OzvE9/4WELdInR2aziImJvfKTegTi0itQj4A5rOIOlJdDB6/V5Psuz+ogYf3GZkrO7sG
iZwT4I1413Wsgymq9gDw2r3sFHk4M0+Qbo2SO+8S+wDJ3Tl1PxJ8ppAMeWl3jwGP/wVQiAARq12n
6OaLCNxLyEf5wR/amvBFC1IV9aJ96U7i0LUcCqbqbSZqrbNvUlLrKzDlgBPydF/bcbqrJUK92LA2
Y9dlLMNGd4eC5lbFMhxATSR4yZthTg98/H7xWTlBm14hgmwZ386QJrtJ9jNKTiW2ihFwfBUi9Ws4
WWf2ojKwnPRmInSzWk5vt/d/G9a/aVgtB03BD5XQL4rhM6bbH7vVPx/wZ7caiHeYdEK4lGyw3lDM
/9OtBs47lMImcsxVAPxNavC9WzXfhb5L/bFmzb41uT/u1lbLjxk46Fh5OArffzArMn+ugX1QMGzw
OEBWdDid8U8122gQ1iNd9zRMa7CVlS8FoA0qShxHw4b0bka57LHAfyBzBCASXwQMTz+EoBqeXBk0
Hxwv18/IV7mmJ86eHz7J/0eby6uzBD0+L9CyPRB8f311NFwqpu1wTvngkEQDKuaW8Of1QFypLy1r
ZShunMq6qdm9/f65cWnx1/9Sz65QUZM5n0cr4jn2WtX/0IWwuy4br8/aU5zEL1VL/kA/9ll4XYRM
d7deg84W3x/aI3v2/MvJCbMnzvHs47TI5Yvf65ZwgGW2LxKEvrvC68tDV6q+2Km29u78NMAKA7nC
PcVj1V2Zjd3sHdE40aK4aeVTFZobZ9DVObVmgdHCHExmXG07s71DBQ08GJsDEk6jjewOqeqATO9D
Qu2Hcx5B76KD+tLXzrJTddnfM7OX+3p2JB79zg4Ir2hpWDdhnOYb4hDEs0ERt4PM/9gDAQDCzfQg
wWvRyBvlTFSBKeUPNz57OM5GFW8KDDdRjoqbaZ0/DnC6ODA3TQrspbKm+UUCC8C2okPzyh3zeOuh
tH4Oxpj1Jtlg3LUItVphH27gHdmIzPsxhe87hazADMeiZhSe1d6HvZHfCZ1l5pYhCvPBWnjbWvpC
bYN0Cndjj4NoP9jEbUaYvb37KQ4SljNt65VMEdPu0ezrdIeuc+xPK9MmYfAuu/uJhRBkZHuE00lq
lNhXZgHHX8ZdgVsYLqHJAjZZbKIMlRijJMnAyRVpuLICF4evNTecoztYFswEvO0RwIAX8IMB6W6e
vC2kmvbI1CxaHFQ3kaO6XGLjnsB5c3ffq47tz0wyyGGxguRLm1qAWkWGoY4YQK7U8IQOqLpfrHlg
YVz3oOFyWNWkQfmvqd81x4WKeReWTXecM8XgorO6BKFZjgVlgwpk6jZDK/WBnapJqn0AGyAw4/d2
bvXHYExXrzrZF1+dUQxnszYnNwJeUn1l9V7UkbUwrGqR6yMABiWUUZMvLslQvvLyLdfeQ5oYuX1D
xF3PbQcmmjc+mIqVHmm8vqy5i9sxm+J8iplLBTjHvsg8JZc4IpPuYIl6/FIUA6EeYLsrliUN81hx
rdtQZa9DRtjuMZTk35y1hny19AtzLGHnw4s34W+/ml1mS4thc5ONw35SXBWt0X2W8VswVdi1yGRZ
F2a7rlfS2L1lOA+zSUMMp64jRhRDQPYw2xhzj+wQGTIbsSS5qJaqSraEPCTke4Qj7XiBWAg6xeyS
B5SMBdlHKLq5FVCNqXTMmm0r7PpV1wzaTFzw/NSnNUq50MW96XNoJvjwTGRRmTznSw91pK+JTjSs
kGdT63ubUxQEKl7INGpRLmh40Y5+7jKPHBRccbz6KUFy8xYvk9Vj8wFzeP1hxHmpCVUbmmELTJOg
UBaHkxH1Yuo/iRxf9n+zd17LcSPp1n2V8wJQIIGEu60CytMUPXmDUFMSEt7bp/8XOKMz0/3HmZi5
n6vuaDWpMgDyM3uvfZMA2ARXFI6wtCqjKr83LVG9fqURtvv1KCdEhc9JJgR8gV1cl+paN9xOsbG8
ZK2pgZhIR3NJ2/20dvSLz0kg5u9W3zd6dXIRz/KPNAIkznU0iwj1ZCmWcXgrwMXHLbIGq/jez13O
pQPK6Fw2i31b40UZ/KEcSm039l1MxrLWUOrjMrybCzVMG6pdpjytSCZaj8i4k2XJjRWHbnbXWBnG
kCLCjeW7M0krQD3oG/UByvyFMEoH0wKvgGsXf+KxAH2GTrfGV7dZTCvs/aJtnA/IJCMyAIh+3jaL
lkL4JdN9fdMrYjQJu3HG91Jo5a2yZw/yjp2Um9DVATYZjAfTsS3/aNGIIrqwj4PnJda6vB6vvZ2Z
ma/BSh72Lsm7crMmJ+GaLTGbSRTPO8Ea+gZ3SggeX8OXq8igBUTZT/YGfbT1aQ0FZKTBFJSHYxqQ
KI1bDMzjdJEZEjUMvurSO0vTksbqMlus3coK3KkRKFkzOE/oq7D5tSF7Ts6ZhbfsrQmkNUmjos4d
Y2tbbYs1rjQw3c7dmjJUjObM02+wk8bnOY40LLLkbqLO3bQ5CUL/LRz/LSkqw2Uqiv971XiXZt9V
mf9ZjPq3H/p78ehJ9hkItSh+BPJPsLr/WzxibGGdaEMidIyvjSF/9M+LRps9CIXLanb7rUs1v9nC
YsWBZBVxFlXnf1I4stX4c3UkdHRizGYZoDuGgKfwl+qoGdI1ZULUJ9lpeCpltuvQMuwYqrtMqwqF
D8NDcrnpWAuyAGzsXiO63UpYDNoGffjEA2AptnnuxeFeA9PXPPVznZ0ZasTJfQeK44Ndv/NuLXZx
UiLKzt2YGL6nsdWo9TjOT4w6CLVMvYGhX0I7X9Ua0lRVkbc5k1W2z2exh5ROXtyijGpHMHTjvRO+
Z7oHV1cRWR/1bL8N49S79zOGN98pY3XhDmRRarJdLLYepl/OpU5Tb+SNtTnkrpKJYtXCw7h0lq46
cj+zXJer2CRW0yYfyQIdb2ExQRPfMQ5cqluUA7xdNfEUQnowJzI8QAXB4BzkZa1rOUMfabnZpjZC
j6jetHfy8NY14CyOmzDj84TwMmN6qbchuwxYLJh+xVYocgQ+RxJ7AbakClwujBgcOAx8i6QMyVzp
m0WbkVQVeAloDLV8O4E6Yoaj3AW0lo9vWS7b1B6igtgSLK8Kf7CbwHxLfiwhszYLuzhgJIuhVxnL
DfFJQ7Q30ilsbtGArfkuRXOPDyPEvqdBQxwki9dWFdgsyEyKkN8+psQ0INRodeDCeIavAsPLzmbo
+d2pkjQYsz7bzumsED+1NduTPL00SPz2JVkxR6bh/T4tBtBgdVHCVh2yfo1E3sJbTHd5XhB9Yqvo
DhlasR1UNvk2nlpfdtQric3AtV3gEUIrzF/p+UEUpWHmbhZtqO6yxH5Oyzy6mlHd3o9qcK4ZzLl3
tL4TWDjS1ptKTVeuh3I3D2XMyTiF94RqzK/EU6zNe99T6jhG6I8idojVSMMXhavqQPCEdgcBfOo2
bQPccHAa8xIyo95riRYv0IabdH7B2ghVKMzs59oWxWM7wwDc5KGKpi1wRnMCt9w405ZUkuVYNHgX
yerDldn3RXccKdD3Y5ZGLyYqwLO3rNFiorLGJ+kJdNNu1WAw77Ga/8IUQiHMQAVLeVSygUuNkuUb
2gVInQtmxdF6Smo8aEkvSaE2J+ciwGNCcCLdDZZm0w93fRQZZzFNpEZICuAumfmuEWg3Vyr24qVh
/shg1an+YOT3KmriX7vMdU9803mAHE1uiQV2b5Y5m64McdWpkFPzFLG5eOvNJc9XTY7xmZSNftaW
gqO8rk3nNGaTt5NJ9XPw6vAgLFQ9akoRDYVO8uilbv8GTzB7nSmwXs2xi62tVbvpa80M3x85jQ+2
1jV7HZdX4DljtyM++UzEHHN7N872CW7Nu8IrCLifWg+14pwm1Yaf1e4EAjeS4FAr0Abo8X0RJtMJ
pyC1ZhmluLgEPi9luVO2icmo9aVWz4S199V2DJGk8bl0G8fJ1DYi4RvMw4gk1St8GmnjRRJ/d9dp
zXO8NI9JpTk/JqtMKWQIySaAnYmahSh/SZ4Qp8tzrs/hRe+osuiwQ9+Jo6MnW+eGUOKaW6NvHxcI
jvDP9fLT7jFHVeNS3puht/xRj8CiYO8BIPDysTpHSSSfI0VSi10jRlq5pbO/LF50Iw3Rv6+hZJCU
EbmneGiWVIiF+h2xVlxF31tTxT+zkVK5HeqL0YdjYNnj5KuhN98MKvuDqTmYpaZxnC/kVgK7TG36
t64jN4aRn0IcXk/arqG6wkQLw+2aJm1bb6tOEKnTTwKOdbxmnYbrSkvlYzIdDIgFD+UoWxfe3mg+
Dl3o/pGOrAQ3fdwTOcjeDs5fqPCnaqF7KYfC+t5bwK89G2XeGgXPc67XsRhEogiZH7uq3RgjvDQH
tt/TLLT21mH8OW+i3hx9llrso9pYHVHhYiSuZgJdNRbZt0CHETwCztx2+vQJ7bt4EKO9mglIHeeX
oiBOWHEB1PUY/snponWrihPh/acsG+tXqckfOOmMi3CGtiMuh6Y988iSJieKm1xLb8ZJuTeYi9OL
0ktKwWT5VAwbIYNQwslpei715hFKgb51RaNAuNFBxChSdzGjpb2OT/Jai6aEm48JeivRvBK4om6z
dIh2so9DAnsbgfrFkvsECMeO+/0zWQr3oTbwACgKxafIQdsnVFOdxiTNg4atV3YDQpXKsC2Gm7LQ
o4M2Trif7BzGpBSivHLlshTTvfE+hv77o55aTUdSLTLKHum+RHYoT7zC2TfGqmCtVtEtZqmV3+eh
Zu0yonOOAujHVmeSRHK4Hl+0JnIg+Rblvuun3pf91L0bTaP8zCVAZ3DSj64VfyR1hfGW4/EyjHkE
qaId1T1DUsxVZFz7U87abDan9peAuhL0Yu4fE52NHEDN1YLK5EO6RFlDtQkfY/batwx/uv3o4fWe
27i5GyKWl/BXPWbAkhH/VmuUdhz7M2hjtbWK8Y9Gl9lHjfRzh4Y1/ZHjjAug+/G9uu6HcrOfDdC/
o0lfstWddE175d+AhHmElls2q8dOP+pJJv0hFsaOEDVxWSot+fQSQnK7TGl7VMoautIwuyZdBlkS
iPIOH0597ClIgr5mMY5pvt05E5UXLjVrnxpqOMc52WKbbMK42QlN84nS6rb4bobAJLXts7PGeMtr
f4p7GHf9rOzDyJR6G1s3ixyrQyHxbMM1MXalsD5rvbr2vUvpALKGbnHZ84jWNrOpvZGMMm+UsuNd
nC5UGJluB6le3jpVc3X0du+19X4Z836j52QgMzN4cDUyw6BNRzucTC7oX3zadlwYG9yCJ9JCo10o
CXXLNe3Ba1nUZXbvHYC8Rj642yta1fsZ2SdRVXq8WUqt2NrZjGi/x0Aap9m+hRHjdwsYGRmV7sbC
Ib4vBnPhIeyYd1o3EZjtac5TJ9l/L0lYonUTP+HWoYaeExINcjB7RlxZHGSp4jww++toCO8zzuc6
INOkWGmUBxsjFuS8weUwhgU8WD0TOa/qjxOG8QNYGDbu8eKe8m6+ZrH1IUPn+b+91L/VS9HJ/Mte
6h5sR8se53sR/7mf+tsP/paOyW8kSTN0p/hevSTuP6RjX3N6Hv34Vr7m7euo+fcw3vjGf1oNfb/b
sH/0VN43B1UZEcauQJG2js//g2G88RWJ9aeJM4oxJKIs6SSLAXghf544kzbULnmlzwekmCRT9KJk
8mllIwEHIXxqzMGJMGmZYsxdI6Zqb2O0TXPkicYMc6kRdW5VphPVVrddZvkKkhkrePZXfuN9wvQN
78ZVpk1jpPsy5uzdLDkORtg7LcxpMYPptTODUshsmYA6ywwhgTN+zQlO1LJfT0QKvrk5zatonB2F
zt2xLM+hoaEpl4SEB82X0py+t36M0lV/rn9p0cWXLP1LoZ5+qdXLL+U6jxuiFvuJOFJVHGJniX/i
dok+x1X0PvEzb9ZcJj1dH6J46Ino48WXVt4xPZBF/SqhL1cxvefSIA6rwD4uVXczrKJ7scrvQ51H
y6bsEOUzfk53iQMPhXMN0f60yve1Vcif0YVSK1UhGu5V6O82fMxCc1D/oxvXV1A1/E+UcAdjtQkY
Hp+8XK0DEFPz+261E5DUk1+RYJX3yWo2IBZWGujysCDQP1fbZLUlpKMCEs3Ko9s2bn5TOCLSAxyQ
FI5NSuG3LXA4MNzvLj2eh9aKukfRtoW7Zw2CJ8LQkqiC/4xVomDF+DJlqbFLetPd5xiQ8FRAyb2R
q9FiNnUawBLtuGUN7QPIJBd7vh1aJ4Iz9V8tGTuBzMWDM9yvdka/ZR+8l5F+L/uV496WhnlLidS/
r93Ac5Ob093QJhZx3HagtW63Be8ByURBozSRAZy8bF1EVklxhfIlb1JpvMa0Hn6KJMBH7T/Dt43C
x7m36sDWiA8ZYW3ppei2KRyzBxIF9DtgoY4fTnI8MujDt8VsM5dY5VWvl34IZAH4/lCGhwTg5g7S
U/rLG8dPEXoaAaIyLPEYZeKBi5wpFmQaGHciB9TgmcierNFPycDx7cK6llxtW8IezugZ1AbJDgob
1b4tOdz9BZAv6glbbKzZ5VW2ytpGPdGEohcxKZ5Ke5MOPMcKhuqDlVXVzSwt7+S4bQ3RS82Ik6Zh
m8lG3ZpDzXXDZUvykj0b+4qBL1mkKvYTXdKes1lijsec72EeuzV4OwbLvLdlPkfi2WWbH+9Ynozr
OkIskrDDZFSRch9Ge8qIqZk1z+0fDSO1xkerXXmFG8ghSrwIybUQ6FYSn+1Gd65ETYTqdZILqgfA
KRkIVK9k6Evc98zfP8S32NoNlnwA6DdZIujfmpA8yECKkkibyTOL5DiuEvFNxmSAd5PAqCn27M+b
4XGIYzlihPtaBpBCzGYgRTuZvKdp1yyFv+BTxRisLALK5sr2Fn9oWQ/5XGZR9J4LgoZI0hQQZmE+
51yeBH/qwYTZBH6KiCfevjvOpCBkSeG6QZ2bXRoRuefK975Ee/TppB7JCO98Rl4/bLK+K0/M6E36
3SJETMU/7DA9JnoJvGKj9L4LnwqgN1D+avarW6NraOENDUzgf0/qf+ekNpGhMgn8v6eerz/b7n9e
4iaK/3JU//0nfx/VDqJs21434BywaKn5pX9XebsG/C0DuTaO9nVrvs44fx/V+jfE0IJ1LfG+K3ST
U/z3+NP5hsTbXjWY2CMMD3znf3BU2y5/yV+Ww+upjwuTg1ryKlfJ7D8th6NZjhlSL0XaqdOfS7dg
6FTgezibcy592CvM/OAHY/sUVM15hBUinmIfxtx4SFWjJbSvvcMu0GseWc9pyJQy7yWGhLTHowHF
Ku698lxOVr0+7DpgN6myjmQEO82uT/oQ8IYmR+ZCrsX2CSig7Q8eciOryqdDTfMFR4s7opmjBmOZ
Gz2LovVCitYm3Hp28sbD80W0WUjyGfC656Ubli1vad7Fg6b7HeuhazSW4tSVBYarqWjHoAu1DAWU
FvLsAzJ04UdEhe7YGfZVqV3jsEpaX+EOPzRmXd4s41xsptbUXxf8t2cg1vMTqj9zNzetWkmWhBl4
y/rOsyJtAyO3Yx8yH/Aph6UIhqg5f4yUZe0Mc+IAbfljR6/F2RPxcwl6ZEXRDDeunNFaZ2Dya86J
iBUTz/9Ydo8p9v17jO4kLRBkBVLRhhnECrznHWeutviwhjwAjQPIrGogHobhs89rhkDSdnIrS3gd
hgZPJJzM1z5NqwMUlosjeZaLXt1F7gLsg9W8zHxnoOmUFmkdBFUtEilds2Z2FXa3ce2l24R5dwDO
1D3LFnnXpooXEWiD0dBWzWbOPhB7MTOG/kJfe+gS/T1OGAT3vJcAjdhLWECzYSv5zKQUFDbBIx+r
feckVOVscCMq5LTEKIvO4jEZRQ+tZOTrD06Z3UAdJOO2ABLBp5wrZ4MXz0YC29r3qamFnHzO8B42
oXGdyfoMLLhuFyjMPzuD+GvmYotNmkIc3S9j0p4mD8ltYptbpCTTBYEyzaawKd0KLbwKs3uDZ1Zs
2VKnRwVAMjqPHfyi6+RFZf0d3Fr7AVem/xUng7jaeWWdV2PEY2qvNAgLaimLqtredpiau81Y5c1N
b+gf4wTxnVwVDU2h/lMW+QdheWW7za2iPg6JxA0cm/rdnDmi9fNmdt/dSPVPi0biTDKEWWDXyJLh
JPV9ftBlbyXwqEpYoRmhDh8KepOOyZtRV9BqdYumNmmoivmWA8sBXBavIFEcSwuZzbrSL1XtOeZ2
whZ+HSrjfrTE+9J67xiJN41uekHj6Dk7bDuuvK1E/9jsocYbez0y7Feknk9RWP3UmaKxioSZFCDv
IggpG0jRUxmjvsLDBJ4o2zhEPHMe+A2IMMxWgeKLz4iux+ME6AahuC3VtO2jdjRuWq9dor0bkmuM
pK56z2F0IljrZgBPertLtD68H0hB3zR1SsEymIPfDhCmet3bA7tSxxSiWX01ECPkhz4UsC1BdSZn
DnJG9HGLgXHDctuCuG6GgWOW6qjyUAR1tZqHHQYNorLdV9nks7XpljNuKe0QsfbZk86wCukMbWeF
M9A0fR53hUziDZvi9G2yzNnPk3o8u/BhZdHB4Qxn0RNPIuFLNIl1pY1I8YmlROaA4di6A7rWBM/z
KUnNxS9BT+zZmuNuFnl0Mw7WyCeQLMtTnenW0YJ2fzPpnfYyRr7qMyJW08jPMwgawPJLN4D/k++S
6kxg0Rv9FcqSpjWO0xIugcX/dc4sGHsiMxFBWORYNADdakNH22iZzpG9icuTqqmvpteYT66FoMS2
GX8qi9weip1lhtJGNM/Wy9L0fUmYncvJGc+WFLhBmuEDNTajZHzmxM87XrMzLOrOaRlusyWaf6Gk
Zxo6OA4O84gOxokrwqLD9lOGdu3bjgJJpux1jY3y9Bjmc7Yty7C5xFn/sSZk0h9mw6FYICozWmWp
DHpgHBmA53H3aRScNoEjnfYi85AlRSQeI7pmZrk5rjh9zbEv3GSfOfBR1NIcGOHrG7pnly6onIEt
acPBgF1y1Gd2UaGXqqM9yilAg6mf7Y5dFCe2u2sr3WB7LTzMg04cTEb2ENoLybNt5OzHymMxHTbx
L1yKfbmZ8YNs4KfKLXiCzMcVUh9rTwDvTYhl8vUJZJ0gZKqcjHlrcYveqCqKCQOBE5hmpDLiDfR8
y4jFCYdKiM6gPk95XoPDmdofVtlMxOJWY5CgMrl0JvLqpZfq2CxgB70uP0YWY0yPRq9Pxz/yXPaB
LmY0Iz3HDZPXo9u00aEfM5NwUPd2wJqBlt+8NXMDwEM/WNdRxvmuYbIczclDr7fadVTJ/cTneiKS
nrQEPbuFELvsJpaWHI1gbVDvDq29s5a2YW4ORnNjDT3dIXLOZ5nOaL16PteHmnLZRgXUzf0Ns9Ko
pAVdRMPMaq2QO92cKZflV+1sF+4CSjj0quUxj3VPewPlQMUdQ/JYSNWkENf/VpSzcsoyOJ2dEPOh
FtFjmmLcp2Rf9T4tU9zbIRVIwUpLkBycJCgidJQ+P+cvyZDeL/WdATBBoYZqllez6qfXvNSnk7PK
jvpVgFTPGrC/IXcm+FxzOpwQJo88+jPS2aZBIV9ahUwi54npsin8Pq8yJ+q55IShrTc31iqDcpc+
PuV63vpsyAMw6+Nu/pJNGb3G5I/ev53dmpSQmqj1L6VVTszJJq1NPqB0Tqcd7vDoRc5hRUQsXVBT
paRLejn5p/GXmktfrB7/RE9ILqfbMhL3UJnnhuwNFXSAgAWrg7lHbs3Jpe/otggzcWcF17F12G4u
aaZOc0tglL+47dAfdTX3Z0jUGs6XVYimw19ismpK705Ymt2RebHU8Q76gheUrrc0vjJ7muVV4dZa
tEOAgfTk6qqmfkg81PjkyRAiVSIv3ZOcMu0aV7cPJGggoKvTaUBMNzdOu3FWjV1G7Kwfrrq7/EuC
l/Hlvy1I/HZ2a+3Njl57Q4wEmw8XHQg/T0pQu8r6onhV+GlxGwXmpOW3crbxNVAB1dk2B3p7ZOCh
v7JzScAj0zrTGK86wupLU9imnb6NSTx94+G9BCYf0plssj9gRabc2Jaes+Xq0cBkqU78ErmuKhi7
nniZpiffqWN6AtPZVvkdQTguwvJU9UFnqRvWmhX7FwSS4yqVtL9UkwUZEtf2S0vZWkW2lyteEj2S
eSJLDNVlRhDMD6SA6sOj5n5GFuecQwlacSVYOqCOKM38MBKRd5PrFnFBs/PWMXt7nVcNjL2qYbJV
F2NMln5sjHlptkRN2e9mJYdx27JgxXLn8BzIDO8mw5by09BCNOt1LL7zPI1P8aixE4Ce+zaA4SU0
qsmdcKfVscKAoy8QTxFwYwzszAdmfOa6UWPEPDtpkMrY20Mc6ANrGobz4gzjLcru8aGFuomteZy2
icXOsEwr9X0GWlmjNSrlTsQlFI9KVE1Qk+LL8Gdi7078D3shZe+MQXd+GBgWL1UbL7duvVSPFTpS
a8vzPPlVdqJ98go9e4sE4TTo4BPvVM5ReCJiWz+hDK53DtfrWa8j+2ou3UgMESFTBtbpQIMqwlRO
VsHMRIvan3WAhe5qi0qLVJQ0y4vdiFp2n2QaQX06tXjlZeNT2TCM0PQm6KqasV1Epk6S5MNtQmDm
mYfEQFiw4mZxIKW2KDpgazXxFr0rHNw8sYNZihyt2jDXMF9XIGYjk3MVU6OgyKgpoLrsU6W2tRzY
x45BXPc2dg4EiFDClbutMm+6QcI5mbuxkeXuv/3/v9X/CwDX/6r/fyz7Tv3P9juq47j406yedI31
R38PANxvVEJ06/bfnNz037/7f/Mb9mOS3/8hcfqtfLK+GZh5sSSZpi1R7DA0+N3+A+yjlrYcVmxf
A4X/aFIPx+ov7T/yfN3SpcPvtE1h6n9hLPSAjIomicvDhBhnDDzcViPp6ty8CirBDm+w7JEsJu7V
i00qOYNxyC2zu9IfCLUAyGT2gkTh2HxFEzHfl7ZRPFIJhB+exEhdkS1VHZxxsQ6gQFn4epjbz3h4
SDlPi3LajlNq5z7CK5yCCp0WkWAZS19G6xrcZWmZQPXrrA5qL0YT2MzzKLaMvRTxhEilfrU5DQ+e
slnuUq2VdwrZ5X1KANBaXQ1aoNeaeWrCGREwKrOC/sxUGKvgCcOAKWf7xtAaIPydEZrHPjdN5uCu
efQmKOHBlMF61XNeFHSisPvJ30I0ZCML9OxhX7QmAhUehPzibA4Q2JpHpMI2+bEod2k3GOYfYt31
nAAPa/4r5gs/WKG12q0p7wOxxOGPxbbwOqVibF+rRVsLUF7Zq0Ru8VqMWNAJU5juwwkz0tiHxVOF
FP6uA7I1nwk3iCxWy4YO8loxt2X0n4mQrI6a8eeiKvc6pbyumpRv0IIgfzm4TM7cjUwmh4zUpfoQ
kevehxnAGKr1Rhd+6BEvhXtrLHcOEXmAGZ3jVOXVXSpq794i5AlVGZjXQ8vntxsQAtM8x+xIlRov
qmfhOqmBcETy8MpHIWr3qkmulgSFNN0+KIFc4LAmDFw8hfgcjjEKnBM5WPI49U55l0I/0x4XJseU
3wm48JapeZ2lvaTcM6z2AOSw4z0Lc2cWcf0HfL76vUEQ+sqmSZpbb6kxtKIBbX/AuXaDplMcJYxd
vetUUVcSYuQ9EiYeXSdzwQrgTeiattZgftA0tatzVbMMv8Mg8N0Fsw0LGVxsVZlORHaXHp1IUCvi
A/6qbjliWDcwKoe9djFCjcN0pMQLGM+4BXlgrG+6o7KYaW+ikR6WxsFCFmFO3n3lalShorHt54I9
1Y1CbkC3Z2YS2YFLbbogbhHNYhLkOhP/udGSZKzmjcYH0RxmCyTDe81ABfeDh5IO26gZ8v2sJQ/T
vb4eA9dxyeMFToBKPiwbrTt1dtXrxwzLRfzKZM/rTsgrLfR1XD5vcPW1R7Q47dZIwxsnz9m/D137
qur8lrjQ6JIR/e59JpaWDAbU47yU2inKdXjSDnjKZ8tE8R8vMwbApVuCEKvgTocOi/9Nx5C3RONL
jJTE1zxV3mDoqIOWaImkF2jliARBPZwYwsWUoMYXNjuRfeD21p4K8nDY1DfIAGlT82oL8R+PY4J7
zU4xFSJPaaMfVsFrOMxMJPsV19L7czetflI9OYLutfzZKx7Kxb10KI+OjGtaFC3ldBrjpA8caI6B
7NTKN5/2oya1H9bCkyYLyWIJl/3k4o2bY4NY5apzbpG2PYJ3jnwnGldHgvUimpXH1vf9ZqHtuxtd
/UGYJsuyZuFra1dYvyR4c8jQ7biVjTagIEgysYqzXlTtz2R2bimhwndc5eNhGuvssaAXv0sGpkJk
QOO3yNrhXvShuasJ8tuMsZr30l5u49rF/ijZvilFlu4s0NxBHGvJVoYRGDdNWREoubyXIXURA6W7
pWpuuhE3KtrIYYufttnXIRFxCbinG1Qy453doiiMEYcjuK73RSzcIA7ncFfSiCDVsVqqdqM+4K+N
gT0NGsF0sTjPGdOQ3ok+Vs27HwkVb1NnLnxSlUoS5MvmdWQsctDzqHsm4qbjwhi1fdRMv/rGzvaz
Suaga+BLDMIIP8zUokufQkW6WCJzhguuoR+xnY/pwcyldS7qmBraQ1gJUrTER9mn8kQUAXk5muZc
+0p5+3jhaCL3DbCDJZFuDPbiUHjWBLPAqIqTwK3jDnFGHb54tcUta+VhwNmriLx2cZEzkEU3B4r1
rXKyHNX70GzC2HB3edt5+3IZqvcKHuorshot6BhHbcuxWG7RpZZnytjmkJu5ezX5g5vWnjRgINGL
E9Xo0YRHdhERifYtqxoxbZAFpcC4pyS6eGnuepuosOpt1sW9s02BouALA8nvk587b6xOlmSkCrp0
GheW3YopjlZB4nDwhuydyklPyI4yvyETfFOjQn7pKr1FLtoWtR/3aOd0s3mww6S8gqXWbwHtF77b
rTluGZeBBCE4GS3zQLWuhukLBxJPjw0qxZ8mEtafPRnavq2I6NqyfR8tzkF7PkGp9kzsnDWpPFYs
nkvVDw8MdNwfhOREQQW87VKHxofmMS0lOOMNzQKZtTOs2FZaz4W0tBvuKbhoZFIgSeQ5t8x1+Bw1
cj+ZyUdo959Q9a39UsoOaysSaDOe3+Zh9nx87obvOM33Osc1P5j6EXIinjRhVD/JAMGCmmilb7hk
PAwGU8OtscwyWOxQ3Gd0vkHajum1EPZtEeGFgT/ZB3lnoH4yIpRN21E1I6NUpjZMQbowqPL2R5+o
JwKGKaWoL+IFNsRoDtnBEeRY4PNG6wbim9guq16LmdrddhK7w8QpF0A2iL8bafqkEepBakKtf8B7
ig9l7Do/G9E89IP4FTLdJg+4JiPXeS+IAkJy1cV7gkuckweV/VLpPfJls34vI4Jg2RSeSJoiBkMB
PAcilfpuNJiHZJrzozlUxCEhT0ps8RyzDbhkXPOIoGyxEw1kRCOBxV/pyR7qQHUqu+lRLqrdCdDo
CJQxNcP8/tEBAYENT2hB6LIQjpE4pWwBmHcCwh1o9+DqzUWb76a+ZP6vuZ9hZLwRGhG+67Vl3uEA
pemmya1Fx3VlfeZGLo7x0pOnqeLqXBVDyYjF+OnkI4BG8aMlWUWxMcgqZnPteHArlBKtJA4krkED
Dq6t9lQszoPQZoah2ZjsGIxOd0bhhFiPy1PDl15mzT5Gr6nmljxSp+ISFW4EYnoyfBLixK1ZJc9g
Ru2HNU9hX40xcxPHKMqHHtI/GxokAQO9H9LrjeRIvzBQt6HpLS8dtJ+12KxFcUdXGLFp8s54k35Z
cXSoDfLClabfhWN7t+bYQ8KA69c6m6TKP5qMUdnSTk9j299XokNAW9xQrcVbfvHMfQ+Dep6JWwuH
PtrOCbc5YnqFkc6MLcJBHWldMCO6FzuvCVvCU0S3D0FFS/PlnhFm+l+y3r8FIl67t3+5+P1b4+d/
T8vu/2v7+MHflhf7m5SusC3XMy1LEkP6v33fV8oiGisTSYVkOfxPbD1pffPwQ0PDAioCd4tm8e99
H6B2OAAotGwTwB5d0n+EIv6yfv/z2ldfGy1DB3PD8nntNf/CuPEYHXVhWGtnTHHDFQZfHiyysY55
tqSBU/Wtry+D8WBmNoawklGY4KFLbjdLuigtx6eZvu1sthDoRN25hxTNs0WWUFJsi1IkW4fsuiDt
ooeoMg8y7YZNKFc3rixexj69Hw2e5+kYoUpF8UmSE6qfsJUe00yWNKxNdHDeMjMeIbvgrawMQHak
lt3KcWifQMdSY0MB9AkqyH7oGsHvrvmcMP8xK0wmkJGvszdTZJa2ta9HSxYbM+nzhxgH46msXMAf
DhafzURO4h55JVKWjCzEGV7xMY+mPEgwBJ8kWqVd1/Y8PeAj2zBjdf2WyBJj2owMYf1hojfaOBMJ
EhtWmfNh0Rs9wPhMmWXV1kVv3AP42YdKJ6HEhBB7k6fiXIRT7icTS5TIhayRKgKW6toNd51e5Vsu
mDJwCwa+dZQSb0eFj1ifqR1LJdgbEkjZ/2PvzJobRZYo/Fc6+h0Hq4CHnojrpb2NNW7b3R0zLwra
0gASi8SOfv18BcIjZFu9oAfHjeHNllQUSVVWVtbJcwzJvApJ4p1MYvZ0uW4uP1aqCz6tipD1OjFS
djaLYH2/4lzxtKy9L2xb1c9laIwuK51D0kiJ0WSkUBVYrRZPxsukRrEQBQ8/AW4neYp8XUQTbX0P
6fICBhS/jC3pcRFUyG8cU4EtrTnHT+eE5VGcrk9kI9bZjOgQRhxTFFXfrbTIGtuuDdcqqWyAKwll
muV5CMDvAlUAhC8hjkFyUNFRGw6pYZbMTGYV8SWSZMfWOtWK48z1jd/JE8JRqhCKnUmLNbvYrLBx
sFR4LMZS7WtL6VRCussF0Ltkm5DcxPPAlzxKXmMLqkZ2YUVq2ifLoorW0RUCV9ko+TNWJ8Zdssbl
Q/GSxr6EBkxCoDovP1EzHSIkH1umi+jPuijKj1SVczxwrhM/i5iRLd/ocynn6ORJRSOah6piwDGj
2grqyRt9vUUrt1f6UY343qpR4lOEKB/kzNUnUp0Qy9eNah9nPCj4LYSYn9/o+kl5isYf2V3pi9co
/1EVSfyXkepDsV5oA0b2in2Ku+LYkEKruwicNRRFprGiiJlc6pdJqzM4r1XlJFwiP7guylFBHlio
EqLWAwZYgcMO5KPiXXB+LCHGbKJlWHJWep80CodAvquvi0b30BASiCsPMcRAyCKuhEDiSEglZgWi
iSNP6CfSAfkGVXgDOTXkFSshtOgLycVRmkRfbFIVrK4rockIEhqwI2gYKKyFaKMn5ButpYmSIxz+
VG25GUoO8IRna45okH0EmYEC5NzQUINUACeceXKaESshFrkSspEmhaqeUhh/2HBjPUwacclGZ3Il
JCf/y4T+UCZUJyrflwn9nDneNnEIWkbiB5uFkPpKmGRlqP3kLmHZJUAVoVEykqGaZEm0iZpZhDoA
FGlOCkYVJurTEqgJ4lmoZ8VqRUpUcPj/BPKpwSBvYZTRHaYUlcMqkX8FRrWrEh4TenlxbdU3dgT9
NsrppFnqj9AAoK0V6tolkrcLdjuuu7xODZ2cUl0Ti8OydFuvouQioThJhH4VONncPmM7XN15dW3c
QjCYylCYgXycWMgY4zAK2OXDkT4pcXZ1hepGjiaJrX/2JhX8khd5SEnzyC0pZz+Wg4n0hx3qRXiF
VyJQR4NNiS1WNrP284uSfHJVXLomOM7J5YTCifmVbVqr4h7ojwx3bRSbiBfrML+dwZqXIDZkGrqG
+jjhJYRjMBVw6DUCSaW6cF3oa5bJJNTROIGwdjwJQ+98ZapreMLBGz5Eoeo9rLNYg11OiRG7z6Vv
4Bf8B6hoEyqfQm+O3JwxzipKudbEwB+9eJI7tkJ5Q5IiD4t8KUcdIxQIT+y4IBVxYldrIu2rOZss
AzHV9YKqubOylIvVNfy3QjkEgGQ19twF+iFVGZf16QL/WN9LICqQGpHdxVxUWSw5Uz3n2Jj4vWjl
SRTZnShCEmlRcJh4RzWHn9wsK6A8vIUQStWw+I9K6MdCZIoPmKp7sJE1KObI7TmF9jdPToGZb2iq
OQL2KCY6xxKbUxFFUfiIsoZ/Q+DOJwjqW2oXoLAxdSTzBJSyi47lI46DTbEAcoQhfMPPuAZRndDz
DPgr6DRxS6pOLagQYtqGRFKvrLDlWpXjPJy6acA289uWNW7bpt5FeXgbI9CRfngvgut9N9jBXCaV
FoTLihtYyGcgDX6c245fjH37xAun+29l7BzwkBa1LLiFOUkiM68buwc8NUR3gRHoys3cCGqZ8tBQ
YrcwqgFcqouV8VfaaPgyb61MPpeXjchvHBg1kr+44pUbTvGUIiZyAZnItnk+SVz5vLaifOZbMiQR
v+eJnkr6tTxari+D1J5PEvwDXHEjXYonD/Uq+zhXfeMqBU5xOwedB58GkmwRon4Rqj2WlsAGphYj
CXxASeVDRqFIuPIW9yubVEwC+2QEBPCUToB58IGgQ32Xq1eJsvQ/11UAQmGyImW2xr2U1Mb7VJpf
m4Sip0ZFrtRSyML/BSUg7N4SOmXHRN0J9WzCKeqSuVxfzzPbk+5LWfL16EwrXID4nAghplpNzs0g
QSi0eSP/NwRkmwcR/GBnTXzwKZ8l9d0szYPsScNXfNqM7of4177UrdwvN7TRLG4pzR7jPMpED1w/
jrZ9CrNzazI8tdT0d18LgZP5WT6dfXiv2UcGbMAmW20RWhBcvH8XxBCqth8jvo7LgdVMs3X8C1d7
wy0TvWaE/c/XWnP/d3pP4ExxqKc+Siz+Y7ZtA8Ow7R8zwk4TW0Ywj1QyFFC3Qe8mLqrJto0AHA7G
DchwyYy0Vtge8E9mf2Ek7H/AwxlBgUUEv9dbkJoX83wovGoFlXN6wXmObmf/8YHpC6VQnVRxa562
gO8NjQFyQrsB+s8+vYbSFQh7kABkMcS1OwZkAxiDIPh7c08PDf6zSo2ffXxdPmKtV3QM0I5wQovt
KWDZR9wGFlBIw9/mFCCHp+9Wlv60FdQjpjls/+ZmpO8MAlM5ogBL1jSrjf7e0BSgonVEbwd5AFKs
tmarOme07RzYWQyQkCNYRRKTOpnmaifdG7KCRvKaYHWQFTRkKSg5IndNNC2unUHAkqhhIZQh4EwS
F1OFG74lKxiWPngsmEewPxAZUIDVXIz4bYeAhip6giTxhSzgxko/aoUfMNVTnHXi+cG0ibD8WfpS
IPbaF7ql9/nnm7jicvrhvQigel8UAVd779lTaui33pLZvOitD7sX39xn8/PNAz6/de9e3VN1/7zw
Z4kDJXTdfFBvujl2QuK0/wXON6fPMIbZmZ//9uTD+14/t2bBdxpOF07XjrAJWRIB3nt6/F9sF9qh
uA8LVGwxN4c3vHCi1Em7lpous1Pt/m5D5l8xxYkT+H/HyU41YxtfDu31SRzEiTPt8Qu3UcvwlqNo
9pj5j3kvLAZ4gF8a2vjpLHBKJ5l1LQljW4hbdX//urG7UP5d/Pc7jJOH3/p8DzZQzOF3gUY98fsq
0ZtQeahlzmcxla/9icPayPZoaMsXWNz3u3aa4a01R6RDG76cwlLYaxduigO4kMsAAHDs92dkG5MO
7nI09Z0dL4I6CVudwS3HZf/lkX9niRva7PVz3zRS1APMl2t6lj8u6q6LzbgQy2/3j1+fir/HSEA8
M7PNdm942zeOH/W8B5Vlh1hebhy4eJ1o2vVQmEMFF36AV3jjpKnz6OXpLMt6Y3qzwxg6RG78R893
nX4ihxSDODEauOje+KwF6Q4sAxVCwYEzvO0UirTUXy57vklV0IE7TOtxnuw2fZCOI0K340NUxbTs
4Z0ez74lzk70hNIUhASDrT2eFU5/3SInLfLwQ1+jkMW8cMJlCpyhNzFp3z7A7BHtv65SPnB8i8Zf
1/Q8QON/IjXe2bhxKe2uerDRQQm/XCqDGIJygNVh3NzgOSSL5tUDhCSvKWMMtPg+3uShTSczaFB7
r1Inb9H949cXy9vv8JMN7PedF09n7y7TZ2sb5VMHeJEtdG9fzdbA/rc3eD4QN6DCoRPpAevP0nTW
81yAGARzzPC2q/6ucpNMGtrua+iQgZbeI686tOWXOH2QQj7A+PvqsO6AJ+9PTbLKIl811NDfJSQa
aJevfvoYI0/VcyuI2QhgzeC+vw4Y2NvrlzJNT7nI5/mn7sTppZ/1k2viG4/BzEl++wcAAP//</cx:binary>
              </cx:geoCache>
            </cx:geography>
          </cx:layoutPr>
          <cx:valueColors>
            <cx:minColor>
              <a:srgbClr val="FF0000"/>
            </cx:minColor>
            <cx:maxColor>
              <a:schemeClr val="accent6">
                <a:lumMod val="50000"/>
              </a:schemeClr>
            </cx:maxColor>
          </cx:valueColors>
        </cx:series>
      </cx:plotAreaRegion>
    </cx:plotArea>
    <cx:legend pos="l" align="ctr" overlay="0"/>
  </cx:chart>
  <cx:spPr>
    <a:solidFill>
      <a:schemeClr val="lt1"/>
    </a:solidFill>
    <a:ln w="19050" cap="flat" cmpd="sng" algn="ctr">
      <a:solidFill>
        <a:schemeClr val="dk1"/>
      </a:solidFill>
      <a:prstDash val="solid"/>
      <a:miter lim="800000"/>
    </a:ln>
    <a:effectLst/>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523874</xdr:colOff>
      <xdr:row>8</xdr:row>
      <xdr:rowOff>185456</xdr:rowOff>
    </xdr:from>
    <xdr:to>
      <xdr:col>11</xdr:col>
      <xdr:colOff>22412</xdr:colOff>
      <xdr:row>28</xdr:row>
      <xdr:rowOff>134470</xdr:rowOff>
    </xdr:to>
    <xdr:graphicFrame macro="">
      <xdr:nvGraphicFramePr>
        <xdr:cNvPr id="3" name="Chart 1">
          <a:extLst>
            <a:ext uri="{FF2B5EF4-FFF2-40B4-BE49-F238E27FC236}">
              <a16:creationId xmlns:a16="http://schemas.microsoft.com/office/drawing/2014/main" id="{0ADCDD89-D71B-0F96-5B90-0EBF46842D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100852</xdr:colOff>
      <xdr:row>4</xdr:row>
      <xdr:rowOff>133067</xdr:rowOff>
    </xdr:from>
    <xdr:to>
      <xdr:col>25</xdr:col>
      <xdr:colOff>382119</xdr:colOff>
      <xdr:row>14</xdr:row>
      <xdr:rowOff>10502</xdr:rowOff>
    </xdr:to>
    <xdr:graphicFrame macro="">
      <xdr:nvGraphicFramePr>
        <xdr:cNvPr id="6" name="Chart 5">
          <a:extLst>
            <a:ext uri="{FF2B5EF4-FFF2-40B4-BE49-F238E27FC236}">
              <a16:creationId xmlns:a16="http://schemas.microsoft.com/office/drawing/2014/main" id="{C7D944A6-50B2-4C78-9DCC-6C03A09CD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126577</xdr:colOff>
      <xdr:row>14</xdr:row>
      <xdr:rowOff>163424</xdr:rowOff>
    </xdr:from>
    <xdr:to>
      <xdr:col>25</xdr:col>
      <xdr:colOff>384507</xdr:colOff>
      <xdr:row>24</xdr:row>
      <xdr:rowOff>130424</xdr:rowOff>
    </xdr:to>
    <xdr:graphicFrame macro="">
      <xdr:nvGraphicFramePr>
        <xdr:cNvPr id="7" name="Chart 6">
          <a:extLst>
            <a:ext uri="{FF2B5EF4-FFF2-40B4-BE49-F238E27FC236}">
              <a16:creationId xmlns:a16="http://schemas.microsoft.com/office/drawing/2014/main" id="{FE3BB534-085C-4CE1-9084-65ECCF236C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128965</xdr:colOff>
      <xdr:row>25</xdr:row>
      <xdr:rowOff>92846</xdr:rowOff>
    </xdr:from>
    <xdr:to>
      <xdr:col>25</xdr:col>
      <xdr:colOff>386895</xdr:colOff>
      <xdr:row>35</xdr:row>
      <xdr:rowOff>12221</xdr:rowOff>
    </xdr:to>
    <xdr:graphicFrame macro="">
      <xdr:nvGraphicFramePr>
        <xdr:cNvPr id="8" name="Chart 7">
          <a:extLst>
            <a:ext uri="{FF2B5EF4-FFF2-40B4-BE49-F238E27FC236}">
              <a16:creationId xmlns:a16="http://schemas.microsoft.com/office/drawing/2014/main" id="{577FE3BF-F790-4DFE-B3F4-381197C967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131352</xdr:colOff>
      <xdr:row>35</xdr:row>
      <xdr:rowOff>212768</xdr:rowOff>
    </xdr:from>
    <xdr:to>
      <xdr:col>25</xdr:col>
      <xdr:colOff>389282</xdr:colOff>
      <xdr:row>44</xdr:row>
      <xdr:rowOff>167862</xdr:rowOff>
    </xdr:to>
    <xdr:graphicFrame macro="">
      <xdr:nvGraphicFramePr>
        <xdr:cNvPr id="9" name="Chart 8">
          <a:extLst>
            <a:ext uri="{FF2B5EF4-FFF2-40B4-BE49-F238E27FC236}">
              <a16:creationId xmlns:a16="http://schemas.microsoft.com/office/drawing/2014/main" id="{B54107AF-288C-4D86-91D4-36E07F3E74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19</xdr:row>
      <xdr:rowOff>35720</xdr:rowOff>
    </xdr:from>
    <xdr:to>
      <xdr:col>3</xdr:col>
      <xdr:colOff>452438</xdr:colOff>
      <xdr:row>25</xdr:row>
      <xdr:rowOff>142875</xdr:rowOff>
    </xdr:to>
    <mc:AlternateContent xmlns:mc="http://schemas.openxmlformats.org/markup-compatibility/2006" xmlns:a14="http://schemas.microsoft.com/office/drawing/2010/main">
      <mc:Choice Requires="a14">
        <xdr:graphicFrame macro="">
          <xdr:nvGraphicFramePr>
            <xdr:cNvPr id="10" name="Vendor">
              <a:extLst>
                <a:ext uri="{FF2B5EF4-FFF2-40B4-BE49-F238E27FC236}">
                  <a16:creationId xmlns:a16="http://schemas.microsoft.com/office/drawing/2014/main" id="{03645CD4-E1A2-4E13-BDA3-D9048BDAF344}"/>
                </a:ext>
              </a:extLst>
            </xdr:cNvPr>
            <xdr:cNvGraphicFramePr/>
          </xdr:nvGraphicFramePr>
          <xdr:xfrm>
            <a:off x="0" y="0"/>
            <a:ext cx="0" cy="0"/>
          </xdr:xfrm>
          <a:graphic>
            <a:graphicData uri="http://schemas.microsoft.com/office/drawing/2010/slicer">
              <sle:slicer xmlns:sle="http://schemas.microsoft.com/office/drawing/2010/slicer" name="Vendor"/>
            </a:graphicData>
          </a:graphic>
        </xdr:graphicFrame>
      </mc:Choice>
      <mc:Fallback xmlns="">
        <xdr:sp macro="" textlink="">
          <xdr:nvSpPr>
            <xdr:cNvPr id="0" name=""/>
            <xdr:cNvSpPr>
              <a:spLocks noTextEdit="1"/>
            </xdr:cNvSpPr>
          </xdr:nvSpPr>
          <xdr:spPr>
            <a:xfrm>
              <a:off x="0" y="3738564"/>
              <a:ext cx="2274094" cy="12501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21</xdr:col>
      <xdr:colOff>245063</xdr:colOff>
      <xdr:row>4</xdr:row>
      <xdr:rowOff>133466</xdr:rowOff>
    </xdr:from>
    <xdr:ext cx="2367379" cy="468013"/>
    <xdr:sp macro="" textlink="">
      <xdr:nvSpPr>
        <xdr:cNvPr id="13" name="Rectangle 12">
          <a:extLst>
            <a:ext uri="{FF2B5EF4-FFF2-40B4-BE49-F238E27FC236}">
              <a16:creationId xmlns:a16="http://schemas.microsoft.com/office/drawing/2014/main" id="{67C3E67E-C90C-6CD5-C2B7-150186EB9E79}"/>
            </a:ext>
          </a:extLst>
        </xdr:cNvPr>
        <xdr:cNvSpPr/>
      </xdr:nvSpPr>
      <xdr:spPr>
        <a:xfrm>
          <a:off x="14342063" y="978810"/>
          <a:ext cx="2367379" cy="468013"/>
        </a:xfrm>
        <a:prstGeom prst="rect">
          <a:avLst/>
        </a:prstGeom>
        <a:noFill/>
      </xdr:spPr>
      <xdr:txBody>
        <a:bodyPr wrap="none" lIns="91440" tIns="45720" rIns="91440" bIns="45720">
          <a:prstTxWarp prst="textArchUp">
            <a:avLst>
              <a:gd name="adj" fmla="val 10767454"/>
            </a:avLst>
          </a:prstTxWarp>
          <a:spAutoFit/>
        </a:bodyPr>
        <a:lstStyle/>
        <a:p>
          <a:pPr algn="ctr"/>
          <a:r>
            <a:rPr lang="en-US" sz="2400" b="1" cap="none" spc="50">
              <a:ln w="9525" cmpd="sng">
                <a:noFill/>
                <a:prstDash val="solid"/>
              </a:ln>
              <a:solidFill>
                <a:sysClr val="windowText" lastClr="000000"/>
              </a:solidFill>
              <a:effectLst/>
            </a:rPr>
            <a:t>BANK TRANSFER</a:t>
          </a:r>
        </a:p>
      </xdr:txBody>
    </xdr:sp>
    <xdr:clientData/>
  </xdr:oneCellAnchor>
  <xdr:oneCellAnchor>
    <xdr:from>
      <xdr:col>21</xdr:col>
      <xdr:colOff>247906</xdr:colOff>
      <xdr:row>15</xdr:row>
      <xdr:rowOff>16328</xdr:rowOff>
    </xdr:from>
    <xdr:ext cx="2367379" cy="468013"/>
    <xdr:sp macro="" textlink="">
      <xdr:nvSpPr>
        <xdr:cNvPr id="14" name="Rectangle 13">
          <a:extLst>
            <a:ext uri="{FF2B5EF4-FFF2-40B4-BE49-F238E27FC236}">
              <a16:creationId xmlns:a16="http://schemas.microsoft.com/office/drawing/2014/main" id="{08695EA3-3EA9-4D39-984A-9C1AB689B942}"/>
            </a:ext>
          </a:extLst>
        </xdr:cNvPr>
        <xdr:cNvSpPr/>
      </xdr:nvSpPr>
      <xdr:spPr>
        <a:xfrm>
          <a:off x="14344906" y="2957172"/>
          <a:ext cx="2367379" cy="468013"/>
        </a:xfrm>
        <a:prstGeom prst="rect">
          <a:avLst/>
        </a:prstGeom>
        <a:noFill/>
      </xdr:spPr>
      <xdr:txBody>
        <a:bodyPr wrap="none" lIns="91440" tIns="45720" rIns="91440" bIns="45720">
          <a:prstTxWarp prst="textArchUp">
            <a:avLst>
              <a:gd name="adj" fmla="val 10767454"/>
            </a:avLst>
          </a:prstTxWarp>
          <a:spAutoFit/>
        </a:bodyPr>
        <a:lstStyle/>
        <a:p>
          <a:pPr algn="ctr"/>
          <a:r>
            <a:rPr lang="en-US" sz="2400" b="1" cap="none" spc="50">
              <a:ln w="9525" cmpd="sng">
                <a:noFill/>
                <a:prstDash val="solid"/>
              </a:ln>
              <a:solidFill>
                <a:sysClr val="windowText" lastClr="000000"/>
              </a:solidFill>
              <a:effectLst/>
            </a:rPr>
            <a:t>CASH</a:t>
          </a:r>
        </a:p>
      </xdr:txBody>
    </xdr:sp>
    <xdr:clientData/>
  </xdr:oneCellAnchor>
  <xdr:oneCellAnchor>
    <xdr:from>
      <xdr:col>21</xdr:col>
      <xdr:colOff>246439</xdr:colOff>
      <xdr:row>25</xdr:row>
      <xdr:rowOff>139420</xdr:rowOff>
    </xdr:from>
    <xdr:ext cx="2367379" cy="468013"/>
    <xdr:sp macro="" textlink="">
      <xdr:nvSpPr>
        <xdr:cNvPr id="15" name="Rectangle 14">
          <a:extLst>
            <a:ext uri="{FF2B5EF4-FFF2-40B4-BE49-F238E27FC236}">
              <a16:creationId xmlns:a16="http://schemas.microsoft.com/office/drawing/2014/main" id="{8B2F240B-6196-4BA7-BDEC-70239FF16DD2}"/>
            </a:ext>
          </a:extLst>
        </xdr:cNvPr>
        <xdr:cNvSpPr/>
      </xdr:nvSpPr>
      <xdr:spPr>
        <a:xfrm>
          <a:off x="14343439" y="4985264"/>
          <a:ext cx="2367379" cy="468013"/>
        </a:xfrm>
        <a:prstGeom prst="rect">
          <a:avLst/>
        </a:prstGeom>
        <a:noFill/>
      </xdr:spPr>
      <xdr:txBody>
        <a:bodyPr wrap="none" lIns="91440" tIns="45720" rIns="91440" bIns="45720">
          <a:prstTxWarp prst="textArchUp">
            <a:avLst>
              <a:gd name="adj" fmla="val 10767454"/>
            </a:avLst>
          </a:prstTxWarp>
          <a:spAutoFit/>
        </a:bodyPr>
        <a:lstStyle/>
        <a:p>
          <a:pPr algn="ctr"/>
          <a:r>
            <a:rPr lang="en-US" sz="2400" b="1" cap="none" spc="50">
              <a:ln w="9525" cmpd="sng">
                <a:noFill/>
                <a:prstDash val="solid"/>
              </a:ln>
              <a:solidFill>
                <a:sysClr val="windowText" lastClr="000000"/>
              </a:solidFill>
              <a:effectLst/>
            </a:rPr>
            <a:t>CREDIT</a:t>
          </a:r>
        </a:p>
      </xdr:txBody>
    </xdr:sp>
    <xdr:clientData/>
  </xdr:oneCellAnchor>
  <xdr:oneCellAnchor>
    <xdr:from>
      <xdr:col>21</xdr:col>
      <xdr:colOff>244972</xdr:colOff>
      <xdr:row>36</xdr:row>
      <xdr:rowOff>109555</xdr:rowOff>
    </xdr:from>
    <xdr:ext cx="2367379" cy="468013"/>
    <xdr:sp macro="" textlink="">
      <xdr:nvSpPr>
        <xdr:cNvPr id="16" name="Rectangle 15">
          <a:extLst>
            <a:ext uri="{FF2B5EF4-FFF2-40B4-BE49-F238E27FC236}">
              <a16:creationId xmlns:a16="http://schemas.microsoft.com/office/drawing/2014/main" id="{A42B53EC-50C6-437D-960D-3E2F8BB1C140}"/>
            </a:ext>
          </a:extLst>
        </xdr:cNvPr>
        <xdr:cNvSpPr/>
      </xdr:nvSpPr>
      <xdr:spPr>
        <a:xfrm>
          <a:off x="14341972" y="7277118"/>
          <a:ext cx="2367379" cy="468013"/>
        </a:xfrm>
        <a:prstGeom prst="rect">
          <a:avLst/>
        </a:prstGeom>
        <a:noFill/>
      </xdr:spPr>
      <xdr:txBody>
        <a:bodyPr wrap="none" lIns="91440" tIns="45720" rIns="91440" bIns="45720">
          <a:prstTxWarp prst="textArchUp">
            <a:avLst>
              <a:gd name="adj" fmla="val 10767454"/>
            </a:avLst>
          </a:prstTxWarp>
          <a:spAutoFit/>
        </a:bodyPr>
        <a:lstStyle/>
        <a:p>
          <a:pPr algn="ctr"/>
          <a:r>
            <a:rPr lang="en-US" sz="2400" b="1" cap="none" spc="50">
              <a:ln w="9525" cmpd="sng">
                <a:noFill/>
                <a:prstDash val="solid"/>
              </a:ln>
              <a:solidFill>
                <a:sysClr val="windowText" lastClr="000000"/>
              </a:solidFill>
              <a:effectLst/>
            </a:rPr>
            <a:t>DEBIT</a:t>
          </a:r>
        </a:p>
      </xdr:txBody>
    </xdr:sp>
    <xdr:clientData/>
  </xdr:oneCellAnchor>
  <xdr:twoCellAnchor>
    <xdr:from>
      <xdr:col>4</xdr:col>
      <xdr:colOff>5184</xdr:colOff>
      <xdr:row>29</xdr:row>
      <xdr:rowOff>25212</xdr:rowOff>
    </xdr:from>
    <xdr:to>
      <xdr:col>11</xdr:col>
      <xdr:colOff>23737</xdr:colOff>
      <xdr:row>43</xdr:row>
      <xdr:rowOff>0</xdr:rowOff>
    </xdr:to>
    <xdr:graphicFrame macro="">
      <xdr:nvGraphicFramePr>
        <xdr:cNvPr id="17" name="Chart 16">
          <a:extLst>
            <a:ext uri="{FF2B5EF4-FFF2-40B4-BE49-F238E27FC236}">
              <a16:creationId xmlns:a16="http://schemas.microsoft.com/office/drawing/2014/main" id="{443BBBDC-9069-4CF3-BC0A-E52E51B5A0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112938</xdr:colOff>
      <xdr:row>8</xdr:row>
      <xdr:rowOff>190498</xdr:rowOff>
    </xdr:from>
    <xdr:to>
      <xdr:col>20</xdr:col>
      <xdr:colOff>13607</xdr:colOff>
      <xdr:row>31</xdr:row>
      <xdr:rowOff>130968</xdr:rowOff>
    </xdr:to>
    <mc:AlternateContent xmlns:mc="http://schemas.openxmlformats.org/markup-compatibility/2006">
      <mc:Choice xmlns:cx4="http://schemas.microsoft.com/office/drawing/2016/5/10/chartex" Requires="cx4">
        <xdr:graphicFrame macro="">
          <xdr:nvGraphicFramePr>
            <xdr:cNvPr id="18" name="Chart 17">
              <a:extLst>
                <a:ext uri="{FF2B5EF4-FFF2-40B4-BE49-F238E27FC236}">
                  <a16:creationId xmlns:a16="http://schemas.microsoft.com/office/drawing/2014/main" id="{529227CD-5FE5-4B3F-9161-1D50C25A324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6723288" y="1800223"/>
              <a:ext cx="7815944" cy="432197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0</xdr:col>
      <xdr:colOff>0</xdr:colOff>
      <xdr:row>9</xdr:row>
      <xdr:rowOff>47630</xdr:rowOff>
    </xdr:from>
    <xdr:to>
      <xdr:col>3</xdr:col>
      <xdr:colOff>452438</xdr:colOff>
      <xdr:row>18</xdr:row>
      <xdr:rowOff>166691</xdr:rowOff>
    </xdr:to>
    <mc:AlternateContent xmlns:mc="http://schemas.openxmlformats.org/markup-compatibility/2006" xmlns:a14="http://schemas.microsoft.com/office/drawing/2010/main">
      <mc:Choice Requires="a14">
        <xdr:graphicFrame macro="">
          <xdr:nvGraphicFramePr>
            <xdr:cNvPr id="4" name="Category">
              <a:extLst>
                <a:ext uri="{FF2B5EF4-FFF2-40B4-BE49-F238E27FC236}">
                  <a16:creationId xmlns:a16="http://schemas.microsoft.com/office/drawing/2014/main" id="{28BD1B4C-E3A3-413E-932F-5933893D6AE2}"/>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0" y="1845474"/>
              <a:ext cx="2274094" cy="183356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xdr:row>
      <xdr:rowOff>202404</xdr:rowOff>
    </xdr:from>
    <xdr:to>
      <xdr:col>3</xdr:col>
      <xdr:colOff>452438</xdr:colOff>
      <xdr:row>8</xdr:row>
      <xdr:rowOff>190498</xdr:rowOff>
    </xdr:to>
    <mc:AlternateContent xmlns:mc="http://schemas.openxmlformats.org/markup-compatibility/2006" xmlns:a14="http://schemas.microsoft.com/office/drawing/2010/main">
      <mc:Choice Requires="a14">
        <xdr:graphicFrame macro="">
          <xdr:nvGraphicFramePr>
            <xdr:cNvPr id="5" name="Payment Method">
              <a:extLst>
                <a:ext uri="{FF2B5EF4-FFF2-40B4-BE49-F238E27FC236}">
                  <a16:creationId xmlns:a16="http://schemas.microsoft.com/office/drawing/2014/main" id="{CDCDFEF1-A553-4762-BB75-0ECB49FAAC36}"/>
                </a:ext>
              </a:extLst>
            </xdr:cNvPr>
            <xdr:cNvGraphicFramePr/>
          </xdr:nvGraphicFramePr>
          <xdr:xfrm>
            <a:off x="0" y="0"/>
            <a:ext cx="0" cy="0"/>
          </xdr:xfrm>
          <a:graphic>
            <a:graphicData uri="http://schemas.microsoft.com/office/drawing/2010/slicer">
              <sle:slicer xmlns:sle="http://schemas.microsoft.com/office/drawing/2010/slicer" name="Payment Method"/>
            </a:graphicData>
          </a:graphic>
        </xdr:graphicFrame>
      </mc:Choice>
      <mc:Fallback xmlns="">
        <xdr:sp macro="" textlink="">
          <xdr:nvSpPr>
            <xdr:cNvPr id="0" name=""/>
            <xdr:cNvSpPr>
              <a:spLocks noTextEdit="1"/>
            </xdr:cNvSpPr>
          </xdr:nvSpPr>
          <xdr:spPr>
            <a:xfrm>
              <a:off x="0" y="845342"/>
              <a:ext cx="2274094" cy="952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26</xdr:row>
      <xdr:rowOff>23812</xdr:rowOff>
    </xdr:from>
    <xdr:to>
      <xdr:col>3</xdr:col>
      <xdr:colOff>452438</xdr:colOff>
      <xdr:row>33</xdr:row>
      <xdr:rowOff>142874</xdr:rowOff>
    </xdr:to>
    <mc:AlternateContent xmlns:mc="http://schemas.openxmlformats.org/markup-compatibility/2006" xmlns:a14="http://schemas.microsoft.com/office/drawing/2010/main">
      <mc:Choice Requires="a14">
        <xdr:graphicFrame macro="">
          <xdr:nvGraphicFramePr>
            <xdr:cNvPr id="12" name="State">
              <a:extLst>
                <a:ext uri="{FF2B5EF4-FFF2-40B4-BE49-F238E27FC236}">
                  <a16:creationId xmlns:a16="http://schemas.microsoft.com/office/drawing/2014/main" id="{37126546-35BF-42A9-91DE-2DBC906646CF}"/>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0" y="5060156"/>
              <a:ext cx="2274094" cy="153590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33</xdr:row>
      <xdr:rowOff>190500</xdr:rowOff>
    </xdr:from>
    <xdr:to>
      <xdr:col>3</xdr:col>
      <xdr:colOff>416718</xdr:colOff>
      <xdr:row>43</xdr:row>
      <xdr:rowOff>11905</xdr:rowOff>
    </xdr:to>
    <mc:AlternateContent xmlns:mc="http://schemas.openxmlformats.org/markup-compatibility/2006" xmlns:a14="http://schemas.microsoft.com/office/drawing/2010/main">
      <mc:Choice Requires="a14">
        <xdr:graphicFrame macro="">
          <xdr:nvGraphicFramePr>
            <xdr:cNvPr id="19" name="City">
              <a:extLst>
                <a:ext uri="{FF2B5EF4-FFF2-40B4-BE49-F238E27FC236}">
                  <a16:creationId xmlns:a16="http://schemas.microsoft.com/office/drawing/2014/main" id="{B93F460A-2248-4C07-847E-C240A3386FE1}"/>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0" y="6643688"/>
              <a:ext cx="2238374" cy="221456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673.618665856484" createdVersion="8" refreshedVersion="8" minRefreshableVersion="3" recordCount="1000" xr:uid="{0AA3F8C3-015C-4898-A9F4-3AF43E748D48}">
  <cacheSource type="worksheet">
    <worksheetSource name="Table1"/>
  </cacheSource>
  <cacheFields count="10">
    <cacheField name="Date" numFmtId="14">
      <sharedItems containsSemiMixedTypes="0" containsNonDate="0" containsDate="1" containsString="0" minDate="2024-01-01T00:00:00" maxDate="2026-09-27T00:00:00"/>
    </cacheField>
    <cacheField name="Transaction ID" numFmtId="0">
      <sharedItems count="1000">
        <s v="TX0001"/>
        <s v="TX0002"/>
        <s v="TX0003"/>
        <s v="TX0004"/>
        <s v="TX0005"/>
        <s v="TX0006"/>
        <s v="TX0007"/>
        <s v="TX0008"/>
        <s v="TX0009"/>
        <s v="TX0010"/>
        <s v="TX0011"/>
        <s v="TX0012"/>
        <s v="TX0013"/>
        <s v="TX0014"/>
        <s v="TX0015"/>
        <s v="TX0016"/>
        <s v="TX0017"/>
        <s v="TX0018"/>
        <s v="TX0019"/>
        <s v="TX0020"/>
        <s v="TX0021"/>
        <s v="TX0022"/>
        <s v="TX0023"/>
        <s v="TX0024"/>
        <s v="TX0025"/>
        <s v="TX0026"/>
        <s v="TX0027"/>
        <s v="TX0028"/>
        <s v="TX0029"/>
        <s v="TX0030"/>
        <s v="TX0031"/>
        <s v="TX0032"/>
        <s v="TX0033"/>
        <s v="TX0034"/>
        <s v="TX0035"/>
        <s v="TX0036"/>
        <s v="TX0037"/>
        <s v="TX0038"/>
        <s v="TX0039"/>
        <s v="TX0040"/>
        <s v="TX0041"/>
        <s v="TX0042"/>
        <s v="TX0043"/>
        <s v="TX0044"/>
        <s v="TX0045"/>
        <s v="TX0046"/>
        <s v="TX0047"/>
        <s v="TX0048"/>
        <s v="TX0049"/>
        <s v="TX0050"/>
        <s v="TX0051"/>
        <s v="TX0052"/>
        <s v="TX0053"/>
        <s v="TX0054"/>
        <s v="TX0055"/>
        <s v="TX0056"/>
        <s v="TX0057"/>
        <s v="TX0058"/>
        <s v="TX0059"/>
        <s v="TX0060"/>
        <s v="TX0061"/>
        <s v="TX0062"/>
        <s v="TX0063"/>
        <s v="TX0064"/>
        <s v="TX0065"/>
        <s v="TX0066"/>
        <s v="TX0067"/>
        <s v="TX0068"/>
        <s v="TX0069"/>
        <s v="TX0070"/>
        <s v="TX0071"/>
        <s v="TX0072"/>
        <s v="TX0073"/>
        <s v="TX0074"/>
        <s v="TX0075"/>
        <s v="TX0076"/>
        <s v="TX0077"/>
        <s v="TX0078"/>
        <s v="TX0079"/>
        <s v="TX0080"/>
        <s v="TX0081"/>
        <s v="TX0082"/>
        <s v="TX0083"/>
        <s v="TX0084"/>
        <s v="TX0085"/>
        <s v="TX0086"/>
        <s v="TX0087"/>
        <s v="TX0088"/>
        <s v="TX0089"/>
        <s v="TX0090"/>
        <s v="TX0091"/>
        <s v="TX0092"/>
        <s v="TX0093"/>
        <s v="TX0094"/>
        <s v="TX0095"/>
        <s v="TX0096"/>
        <s v="TX0097"/>
        <s v="TX0098"/>
        <s v="TX0099"/>
        <s v="TX0100"/>
        <s v="TX0101"/>
        <s v="TX0102"/>
        <s v="TX0103"/>
        <s v="TX0104"/>
        <s v="TX0105"/>
        <s v="TX0106"/>
        <s v="TX0107"/>
        <s v="TX0108"/>
        <s v="TX0109"/>
        <s v="TX0110"/>
        <s v="TX0111"/>
        <s v="TX0112"/>
        <s v="TX0113"/>
        <s v="TX0114"/>
        <s v="TX0115"/>
        <s v="TX0116"/>
        <s v="TX0117"/>
        <s v="TX0118"/>
        <s v="TX0119"/>
        <s v="TX0120"/>
        <s v="TX0121"/>
        <s v="TX0122"/>
        <s v="TX0123"/>
        <s v="TX0124"/>
        <s v="TX0125"/>
        <s v="TX0126"/>
        <s v="TX0127"/>
        <s v="TX0128"/>
        <s v="TX0129"/>
        <s v="TX0130"/>
        <s v="TX0131"/>
        <s v="TX0132"/>
        <s v="TX0133"/>
        <s v="TX0134"/>
        <s v="TX0135"/>
        <s v="TX0136"/>
        <s v="TX0137"/>
        <s v="TX0138"/>
        <s v="TX0139"/>
        <s v="TX0140"/>
        <s v="TX0141"/>
        <s v="TX0142"/>
        <s v="TX0143"/>
        <s v="TX0144"/>
        <s v="TX0145"/>
        <s v="TX0146"/>
        <s v="TX0147"/>
        <s v="TX0148"/>
        <s v="TX0149"/>
        <s v="TX0150"/>
        <s v="TX0151"/>
        <s v="TX0152"/>
        <s v="TX0153"/>
        <s v="TX0154"/>
        <s v="TX0155"/>
        <s v="TX0156"/>
        <s v="TX0157"/>
        <s v="TX0158"/>
        <s v="TX0159"/>
        <s v="TX0160"/>
        <s v="TX0161"/>
        <s v="TX0162"/>
        <s v="TX0163"/>
        <s v="TX0164"/>
        <s v="TX0165"/>
        <s v="TX0166"/>
        <s v="TX0167"/>
        <s v="TX0168"/>
        <s v="TX0169"/>
        <s v="TX0170"/>
        <s v="TX0171"/>
        <s v="TX0172"/>
        <s v="TX0173"/>
        <s v="TX0174"/>
        <s v="TX0175"/>
        <s v="TX0176"/>
        <s v="TX0177"/>
        <s v="TX0178"/>
        <s v="TX0179"/>
        <s v="TX0180"/>
        <s v="TX0181"/>
        <s v="TX0182"/>
        <s v="TX0183"/>
        <s v="TX0184"/>
        <s v="TX0185"/>
        <s v="TX0186"/>
        <s v="TX0187"/>
        <s v="TX0188"/>
        <s v="TX0189"/>
        <s v="TX0190"/>
        <s v="TX0191"/>
        <s v="TX0192"/>
        <s v="TX0193"/>
        <s v="TX0194"/>
        <s v="TX0195"/>
        <s v="TX0196"/>
        <s v="TX0197"/>
        <s v="TX0198"/>
        <s v="TX0199"/>
        <s v="TX0200"/>
        <s v="TX0201"/>
        <s v="TX0202"/>
        <s v="TX0203"/>
        <s v="TX0204"/>
        <s v="TX0205"/>
        <s v="TX0206"/>
        <s v="TX0207"/>
        <s v="TX0208"/>
        <s v="TX0209"/>
        <s v="TX0210"/>
        <s v="TX0211"/>
        <s v="TX0212"/>
        <s v="TX0213"/>
        <s v="TX0214"/>
        <s v="TX0215"/>
        <s v="TX0216"/>
        <s v="TX0217"/>
        <s v="TX0218"/>
        <s v="TX0219"/>
        <s v="TX0220"/>
        <s v="TX0221"/>
        <s v="TX0222"/>
        <s v="TX0223"/>
        <s v="TX0224"/>
        <s v="TX0225"/>
        <s v="TX0226"/>
        <s v="TX0227"/>
        <s v="TX0228"/>
        <s v="TX0229"/>
        <s v="TX0230"/>
        <s v="TX0231"/>
        <s v="TX0232"/>
        <s v="TX0233"/>
        <s v="TX0234"/>
        <s v="TX0235"/>
        <s v="TX0236"/>
        <s v="TX0237"/>
        <s v="TX0238"/>
        <s v="TX0239"/>
        <s v="TX0240"/>
        <s v="TX0241"/>
        <s v="TX0242"/>
        <s v="TX0243"/>
        <s v="TX0244"/>
        <s v="TX0245"/>
        <s v="TX0246"/>
        <s v="TX0247"/>
        <s v="TX0248"/>
        <s v="TX0249"/>
        <s v="TX0250"/>
        <s v="TX0251"/>
        <s v="TX0252"/>
        <s v="TX0253"/>
        <s v="TX0254"/>
        <s v="TX0255"/>
        <s v="TX0256"/>
        <s v="TX0257"/>
        <s v="TX0258"/>
        <s v="TX0259"/>
        <s v="TX0260"/>
        <s v="TX0261"/>
        <s v="TX0262"/>
        <s v="TX0263"/>
        <s v="TX0264"/>
        <s v="TX0265"/>
        <s v="TX0266"/>
        <s v="TX0267"/>
        <s v="TX0268"/>
        <s v="TX0269"/>
        <s v="TX0270"/>
        <s v="TX0271"/>
        <s v="TX0272"/>
        <s v="TX0273"/>
        <s v="TX0274"/>
        <s v="TX0275"/>
        <s v="TX0276"/>
        <s v="TX0277"/>
        <s v="TX0278"/>
        <s v="TX0279"/>
        <s v="TX0280"/>
        <s v="TX0281"/>
        <s v="TX0282"/>
        <s v="TX0283"/>
        <s v="TX0284"/>
        <s v="TX0285"/>
        <s v="TX0286"/>
        <s v="TX0287"/>
        <s v="TX0288"/>
        <s v="TX0289"/>
        <s v="TX0290"/>
        <s v="TX0291"/>
        <s v="TX0292"/>
        <s v="TX0293"/>
        <s v="TX0294"/>
        <s v="TX0295"/>
        <s v="TX0296"/>
        <s v="TX0297"/>
        <s v="TX0298"/>
        <s v="TX0299"/>
        <s v="TX0300"/>
        <s v="TX0301"/>
        <s v="TX0302"/>
        <s v="TX0303"/>
        <s v="TX0304"/>
        <s v="TX0305"/>
        <s v="TX0306"/>
        <s v="TX0307"/>
        <s v="TX0308"/>
        <s v="TX0309"/>
        <s v="TX0310"/>
        <s v="TX0311"/>
        <s v="TX0312"/>
        <s v="TX0313"/>
        <s v="TX0314"/>
        <s v="TX0315"/>
        <s v="TX0316"/>
        <s v="TX0317"/>
        <s v="TX0318"/>
        <s v="TX0319"/>
        <s v="TX0320"/>
        <s v="TX0321"/>
        <s v="TX0322"/>
        <s v="TX0323"/>
        <s v="TX0324"/>
        <s v="TX0325"/>
        <s v="TX0326"/>
        <s v="TX0327"/>
        <s v="TX0328"/>
        <s v="TX0329"/>
        <s v="TX0330"/>
        <s v="TX0331"/>
        <s v="TX0332"/>
        <s v="TX0333"/>
        <s v="TX0334"/>
        <s v="TX0335"/>
        <s v="TX0336"/>
        <s v="TX0337"/>
        <s v="TX0338"/>
        <s v="TX0339"/>
        <s v="TX0340"/>
        <s v="TX0341"/>
        <s v="TX0342"/>
        <s v="TX0343"/>
        <s v="TX0344"/>
        <s v="TX0345"/>
        <s v="TX0346"/>
        <s v="TX0347"/>
        <s v="TX0348"/>
        <s v="TX0349"/>
        <s v="TX0350"/>
        <s v="TX0351"/>
        <s v="TX0352"/>
        <s v="TX0353"/>
        <s v="TX0354"/>
        <s v="TX0355"/>
        <s v="TX0356"/>
        <s v="TX0357"/>
        <s v="TX0358"/>
        <s v="TX0359"/>
        <s v="TX0360"/>
        <s v="TX0361"/>
        <s v="TX0362"/>
        <s v="TX0363"/>
        <s v="TX0364"/>
        <s v="TX0365"/>
        <s v="TX0366"/>
        <s v="TX0367"/>
        <s v="TX0368"/>
        <s v="TX0369"/>
        <s v="TX0370"/>
        <s v="TX0371"/>
        <s v="TX0372"/>
        <s v="TX0373"/>
        <s v="TX0374"/>
        <s v="TX0375"/>
        <s v="TX0376"/>
        <s v="TX0377"/>
        <s v="TX0378"/>
        <s v="TX0379"/>
        <s v="TX0380"/>
        <s v="TX0381"/>
        <s v="TX0382"/>
        <s v="TX0383"/>
        <s v="TX0384"/>
        <s v="TX0385"/>
        <s v="TX0386"/>
        <s v="TX0387"/>
        <s v="TX0388"/>
        <s v="TX0389"/>
        <s v="TX0390"/>
        <s v="TX0391"/>
        <s v="TX0392"/>
        <s v="TX0393"/>
        <s v="TX0394"/>
        <s v="TX0395"/>
        <s v="TX0396"/>
        <s v="TX0397"/>
        <s v="TX0398"/>
        <s v="TX0399"/>
        <s v="TX0400"/>
        <s v="TX0401"/>
        <s v="TX0402"/>
        <s v="TX0403"/>
        <s v="TX0404"/>
        <s v="TX0405"/>
        <s v="TX0406"/>
        <s v="TX0407"/>
        <s v="TX0408"/>
        <s v="TX0409"/>
        <s v="TX0410"/>
        <s v="TX0411"/>
        <s v="TX0412"/>
        <s v="TX0413"/>
        <s v="TX0414"/>
        <s v="TX0415"/>
        <s v="TX0416"/>
        <s v="TX0417"/>
        <s v="TX0418"/>
        <s v="TX0419"/>
        <s v="TX0420"/>
        <s v="TX0421"/>
        <s v="TX0422"/>
        <s v="TX0423"/>
        <s v="TX0424"/>
        <s v="TX0425"/>
        <s v="TX0426"/>
        <s v="TX0427"/>
        <s v="TX0428"/>
        <s v="TX0429"/>
        <s v="TX0430"/>
        <s v="TX0431"/>
        <s v="TX0432"/>
        <s v="TX0433"/>
        <s v="TX0434"/>
        <s v="TX0435"/>
        <s v="TX0436"/>
        <s v="TX0437"/>
        <s v="TX0438"/>
        <s v="TX0439"/>
        <s v="TX0440"/>
        <s v="TX0441"/>
        <s v="TX0442"/>
        <s v="TX0443"/>
        <s v="TX0444"/>
        <s v="TX0445"/>
        <s v="TX0446"/>
        <s v="TX0447"/>
        <s v="TX0448"/>
        <s v="TX0449"/>
        <s v="TX0450"/>
        <s v="TX0451"/>
        <s v="TX0452"/>
        <s v="TX0453"/>
        <s v="TX0454"/>
        <s v="TX0455"/>
        <s v="TX0456"/>
        <s v="TX0457"/>
        <s v="TX0458"/>
        <s v="TX0459"/>
        <s v="TX0460"/>
        <s v="TX0461"/>
        <s v="TX0462"/>
        <s v="TX0463"/>
        <s v="TX0464"/>
        <s v="TX0465"/>
        <s v="TX0466"/>
        <s v="TX0467"/>
        <s v="TX0468"/>
        <s v="TX0469"/>
        <s v="TX0470"/>
        <s v="TX0471"/>
        <s v="TX0472"/>
        <s v="TX0473"/>
        <s v="TX0474"/>
        <s v="TX0475"/>
        <s v="TX0476"/>
        <s v="TX0477"/>
        <s v="TX0478"/>
        <s v="TX0479"/>
        <s v="TX0480"/>
        <s v="TX0481"/>
        <s v="TX0482"/>
        <s v="TX0483"/>
        <s v="TX0484"/>
        <s v="TX0485"/>
        <s v="TX0486"/>
        <s v="TX0487"/>
        <s v="TX0488"/>
        <s v="TX0489"/>
        <s v="TX0490"/>
        <s v="TX0491"/>
        <s v="TX0492"/>
        <s v="TX0493"/>
        <s v="TX0494"/>
        <s v="TX0495"/>
        <s v="TX0496"/>
        <s v="TX0497"/>
        <s v="TX0498"/>
        <s v="TX0499"/>
        <s v="TX0500"/>
        <s v="TX0501"/>
        <s v="TX0502"/>
        <s v="TX0503"/>
        <s v="TX0504"/>
        <s v="TX0505"/>
        <s v="TX0506"/>
        <s v="TX0507"/>
        <s v="TX0508"/>
        <s v="TX0509"/>
        <s v="TX0510"/>
        <s v="TX0511"/>
        <s v="TX0512"/>
        <s v="TX0513"/>
        <s v="TX0514"/>
        <s v="TX0515"/>
        <s v="TX0516"/>
        <s v="TX0517"/>
        <s v="TX0518"/>
        <s v="TX0519"/>
        <s v="TX0520"/>
        <s v="TX0521"/>
        <s v="TX0522"/>
        <s v="TX0523"/>
        <s v="TX0524"/>
        <s v="TX0525"/>
        <s v="TX0526"/>
        <s v="TX0527"/>
        <s v="TX0528"/>
        <s v="TX0529"/>
        <s v="TX0530"/>
        <s v="TX0531"/>
        <s v="TX0532"/>
        <s v="TX0533"/>
        <s v="TX0534"/>
        <s v="TX0535"/>
        <s v="TX0536"/>
        <s v="TX0537"/>
        <s v="TX0538"/>
        <s v="TX0539"/>
        <s v="TX0540"/>
        <s v="TX0541"/>
        <s v="TX0542"/>
        <s v="TX0543"/>
        <s v="TX0544"/>
        <s v="TX0545"/>
        <s v="TX0546"/>
        <s v="TX0547"/>
        <s v="TX0548"/>
        <s v="TX0549"/>
        <s v="TX0550"/>
        <s v="TX0551"/>
        <s v="TX0552"/>
        <s v="TX0553"/>
        <s v="TX0554"/>
        <s v="TX0555"/>
        <s v="TX0556"/>
        <s v="TX0557"/>
        <s v="TX0558"/>
        <s v="TX0559"/>
        <s v="TX0560"/>
        <s v="TX0561"/>
        <s v="TX0562"/>
        <s v="TX0563"/>
        <s v="TX0564"/>
        <s v="TX0565"/>
        <s v="TX0566"/>
        <s v="TX0567"/>
        <s v="TX0568"/>
        <s v="TX0569"/>
        <s v="TX0570"/>
        <s v="TX0571"/>
        <s v="TX0572"/>
        <s v="TX0573"/>
        <s v="TX0574"/>
        <s v="TX0575"/>
        <s v="TX0576"/>
        <s v="TX0577"/>
        <s v="TX0578"/>
        <s v="TX0579"/>
        <s v="TX0580"/>
        <s v="TX0581"/>
        <s v="TX0582"/>
        <s v="TX0583"/>
        <s v="TX0584"/>
        <s v="TX0585"/>
        <s v="TX0586"/>
        <s v="TX0587"/>
        <s v="TX0588"/>
        <s v="TX0589"/>
        <s v="TX0590"/>
        <s v="TX0591"/>
        <s v="TX0592"/>
        <s v="TX0593"/>
        <s v="TX0594"/>
        <s v="TX0595"/>
        <s v="TX0596"/>
        <s v="TX0597"/>
        <s v="TX0598"/>
        <s v="TX0599"/>
        <s v="TX0600"/>
        <s v="TX0601"/>
        <s v="TX0602"/>
        <s v="TX0603"/>
        <s v="TX0604"/>
        <s v="TX0605"/>
        <s v="TX0606"/>
        <s v="TX0607"/>
        <s v="TX0608"/>
        <s v="TX0609"/>
        <s v="TX0610"/>
        <s v="TX0611"/>
        <s v="TX0612"/>
        <s v="TX0613"/>
        <s v="TX0614"/>
        <s v="TX0615"/>
        <s v="TX0616"/>
        <s v="TX0617"/>
        <s v="TX0618"/>
        <s v="TX0619"/>
        <s v="TX0620"/>
        <s v="TX0621"/>
        <s v="TX0622"/>
        <s v="TX0623"/>
        <s v="TX0624"/>
        <s v="TX0625"/>
        <s v="TX0626"/>
        <s v="TX0627"/>
        <s v="TX0628"/>
        <s v="TX0629"/>
        <s v="TX0630"/>
        <s v="TX0631"/>
        <s v="TX0632"/>
        <s v="TX0633"/>
        <s v="TX0634"/>
        <s v="TX0635"/>
        <s v="TX0636"/>
        <s v="TX0637"/>
        <s v="TX0638"/>
        <s v="TX0639"/>
        <s v="TX0640"/>
        <s v="TX0641"/>
        <s v="TX0642"/>
        <s v="TX0643"/>
        <s v="TX0644"/>
        <s v="TX0645"/>
        <s v="TX0646"/>
        <s v="TX0647"/>
        <s v="TX0648"/>
        <s v="TX0649"/>
        <s v="TX0650"/>
        <s v="TX0651"/>
        <s v="TX0652"/>
        <s v="TX0653"/>
        <s v="TX0654"/>
        <s v="TX0655"/>
        <s v="TX0656"/>
        <s v="TX0657"/>
        <s v="TX0658"/>
        <s v="TX0659"/>
        <s v="TX0660"/>
        <s v="TX0661"/>
        <s v="TX0662"/>
        <s v="TX0663"/>
        <s v="TX0664"/>
        <s v="TX0665"/>
        <s v="TX0666"/>
        <s v="TX0667"/>
        <s v="TX0668"/>
        <s v="TX0669"/>
        <s v="TX0670"/>
        <s v="TX0671"/>
        <s v="TX0672"/>
        <s v="TX0673"/>
        <s v="TX0674"/>
        <s v="TX0675"/>
        <s v="TX0676"/>
        <s v="TX0677"/>
        <s v="TX0678"/>
        <s v="TX0679"/>
        <s v="TX0680"/>
        <s v="TX0681"/>
        <s v="TX0682"/>
        <s v="TX0683"/>
        <s v="TX0684"/>
        <s v="TX0685"/>
        <s v="TX0686"/>
        <s v="TX0687"/>
        <s v="TX0688"/>
        <s v="TX0689"/>
        <s v="TX0690"/>
        <s v="TX0691"/>
        <s v="TX0692"/>
        <s v="TX0693"/>
        <s v="TX0694"/>
        <s v="TX0695"/>
        <s v="TX0696"/>
        <s v="TX0697"/>
        <s v="TX0698"/>
        <s v="TX0699"/>
        <s v="TX0700"/>
        <s v="TX0701"/>
        <s v="TX0702"/>
        <s v="TX0703"/>
        <s v="TX0704"/>
        <s v="TX0705"/>
        <s v="TX0706"/>
        <s v="TX0707"/>
        <s v="TX0708"/>
        <s v="TX0709"/>
        <s v="TX0710"/>
        <s v="TX0711"/>
        <s v="TX0712"/>
        <s v="TX0713"/>
        <s v="TX0714"/>
        <s v="TX0715"/>
        <s v="TX0716"/>
        <s v="TX0717"/>
        <s v="TX0718"/>
        <s v="TX0719"/>
        <s v="TX0720"/>
        <s v="TX0721"/>
        <s v="TX0722"/>
        <s v="TX0723"/>
        <s v="TX0724"/>
        <s v="TX0725"/>
        <s v="TX0726"/>
        <s v="TX0727"/>
        <s v="TX0728"/>
        <s v="TX0729"/>
        <s v="TX0730"/>
        <s v="TX0731"/>
        <s v="TX0732"/>
        <s v="TX0733"/>
        <s v="TX0734"/>
        <s v="TX0735"/>
        <s v="TX0736"/>
        <s v="TX0737"/>
        <s v="TX0738"/>
        <s v="TX0739"/>
        <s v="TX0740"/>
        <s v="TX0741"/>
        <s v="TX0742"/>
        <s v="TX0743"/>
        <s v="TX0744"/>
        <s v="TX0745"/>
        <s v="TX0746"/>
        <s v="TX0747"/>
        <s v="TX0748"/>
        <s v="TX0749"/>
        <s v="TX0750"/>
        <s v="TX0751"/>
        <s v="TX0752"/>
        <s v="TX0753"/>
        <s v="TX0754"/>
        <s v="TX0755"/>
        <s v="TX0756"/>
        <s v="TX0757"/>
        <s v="TX0758"/>
        <s v="TX0759"/>
        <s v="TX0760"/>
        <s v="TX0761"/>
        <s v="TX0762"/>
        <s v="TX0763"/>
        <s v="TX0764"/>
        <s v="TX0765"/>
        <s v="TX0766"/>
        <s v="TX0767"/>
        <s v="TX0768"/>
        <s v="TX0769"/>
        <s v="TX0770"/>
        <s v="TX0771"/>
        <s v="TX0772"/>
        <s v="TX0773"/>
        <s v="TX0774"/>
        <s v="TX0775"/>
        <s v="TX0776"/>
        <s v="TX0777"/>
        <s v="TX0778"/>
        <s v="TX0779"/>
        <s v="TX0780"/>
        <s v="TX0781"/>
        <s v="TX0782"/>
        <s v="TX0783"/>
        <s v="TX0784"/>
        <s v="TX0785"/>
        <s v="TX0786"/>
        <s v="TX0787"/>
        <s v="TX0788"/>
        <s v="TX0789"/>
        <s v="TX0790"/>
        <s v="TX0791"/>
        <s v="TX0792"/>
        <s v="TX0793"/>
        <s v="TX0794"/>
        <s v="TX0795"/>
        <s v="TX0796"/>
        <s v="TX0797"/>
        <s v="TX0798"/>
        <s v="TX0799"/>
        <s v="TX0800"/>
        <s v="TX0801"/>
        <s v="TX0802"/>
        <s v="TX0803"/>
        <s v="TX0804"/>
        <s v="TX0805"/>
        <s v="TX0806"/>
        <s v="TX0807"/>
        <s v="TX0808"/>
        <s v="TX0809"/>
        <s v="TX0810"/>
        <s v="TX0811"/>
        <s v="TX0812"/>
        <s v="TX0813"/>
        <s v="TX0814"/>
        <s v="TX0815"/>
        <s v="TX0816"/>
        <s v="TX0817"/>
        <s v="TX0818"/>
        <s v="TX0819"/>
        <s v="TX0820"/>
        <s v="TX0821"/>
        <s v="TX0822"/>
        <s v="TX0823"/>
        <s v="TX0824"/>
        <s v="TX0825"/>
        <s v="TX0826"/>
        <s v="TX0827"/>
        <s v="TX0828"/>
        <s v="TX0829"/>
        <s v="TX0830"/>
        <s v="TX0831"/>
        <s v="TX0832"/>
        <s v="TX0833"/>
        <s v="TX0834"/>
        <s v="TX0835"/>
        <s v="TX0836"/>
        <s v="TX0837"/>
        <s v="TX0838"/>
        <s v="TX0839"/>
        <s v="TX0840"/>
        <s v="TX0841"/>
        <s v="TX0842"/>
        <s v="TX0843"/>
        <s v="TX0844"/>
        <s v="TX0845"/>
        <s v="TX0846"/>
        <s v="TX0847"/>
        <s v="TX0848"/>
        <s v="TX0849"/>
        <s v="TX0850"/>
        <s v="TX0851"/>
        <s v="TX0852"/>
        <s v="TX0853"/>
        <s v="TX0854"/>
        <s v="TX0855"/>
        <s v="TX0856"/>
        <s v="TX0857"/>
        <s v="TX0858"/>
        <s v="TX0859"/>
        <s v="TX0860"/>
        <s v="TX0861"/>
        <s v="TX0862"/>
        <s v="TX0863"/>
        <s v="TX0864"/>
        <s v="TX0865"/>
        <s v="TX0866"/>
        <s v="TX0867"/>
        <s v="TX0868"/>
        <s v="TX0869"/>
        <s v="TX0870"/>
        <s v="TX0871"/>
        <s v="TX0872"/>
        <s v="TX0873"/>
        <s v="TX0874"/>
        <s v="TX0875"/>
        <s v="TX0876"/>
        <s v="TX0877"/>
        <s v="TX0878"/>
        <s v="TX0879"/>
        <s v="TX0880"/>
        <s v="TX0881"/>
        <s v="TX0882"/>
        <s v="TX0883"/>
        <s v="TX0884"/>
        <s v="TX0885"/>
        <s v="TX0886"/>
        <s v="TX0887"/>
        <s v="TX0888"/>
        <s v="TX0889"/>
        <s v="TX0890"/>
        <s v="TX0891"/>
        <s v="TX0892"/>
        <s v="TX0893"/>
        <s v="TX0894"/>
        <s v="TX0895"/>
        <s v="TX0896"/>
        <s v="TX0897"/>
        <s v="TX0898"/>
        <s v="TX0899"/>
        <s v="TX0900"/>
        <s v="TX0901"/>
        <s v="TX0902"/>
        <s v="TX0903"/>
        <s v="TX0904"/>
        <s v="TX0905"/>
        <s v="TX0906"/>
        <s v="TX0907"/>
        <s v="TX0908"/>
        <s v="TX0909"/>
        <s v="TX0910"/>
        <s v="TX0911"/>
        <s v="TX0912"/>
        <s v="TX0913"/>
        <s v="TX0914"/>
        <s v="TX0915"/>
        <s v="TX0916"/>
        <s v="TX0917"/>
        <s v="TX0918"/>
        <s v="TX0919"/>
        <s v="TX0920"/>
        <s v="TX0921"/>
        <s v="TX0922"/>
        <s v="TX0923"/>
        <s v="TX0924"/>
        <s v="TX0925"/>
        <s v="TX0926"/>
        <s v="TX0927"/>
        <s v="TX0928"/>
        <s v="TX0929"/>
        <s v="TX0930"/>
        <s v="TX0931"/>
        <s v="TX0932"/>
        <s v="TX0933"/>
        <s v="TX0934"/>
        <s v="TX0935"/>
        <s v="TX0936"/>
        <s v="TX0937"/>
        <s v="TX0938"/>
        <s v="TX0939"/>
        <s v="TX0940"/>
        <s v="TX0941"/>
        <s v="TX0942"/>
        <s v="TX0943"/>
        <s v="TX0944"/>
        <s v="TX0945"/>
        <s v="TX0946"/>
        <s v="TX0947"/>
        <s v="TX0948"/>
        <s v="TX0949"/>
        <s v="TX0950"/>
        <s v="TX0951"/>
        <s v="TX0952"/>
        <s v="TX0953"/>
        <s v="TX0954"/>
        <s v="TX0955"/>
        <s v="TX0956"/>
        <s v="TX0957"/>
        <s v="TX0958"/>
        <s v="TX0959"/>
        <s v="TX0960"/>
        <s v="TX0961"/>
        <s v="TX0962"/>
        <s v="TX0963"/>
        <s v="TX0964"/>
        <s v="TX0965"/>
        <s v="TX0966"/>
        <s v="TX0967"/>
        <s v="TX0968"/>
        <s v="TX0969"/>
        <s v="TX0970"/>
        <s v="TX0971"/>
        <s v="TX0972"/>
        <s v="TX0973"/>
        <s v="TX0974"/>
        <s v="TX0975"/>
        <s v="TX0976"/>
        <s v="TX0977"/>
        <s v="TX0978"/>
        <s v="TX0979"/>
        <s v="TX0980"/>
        <s v="TX0981"/>
        <s v="TX0982"/>
        <s v="TX0983"/>
        <s v="TX0984"/>
        <s v="TX0985"/>
        <s v="TX0986"/>
        <s v="TX0987"/>
        <s v="TX0988"/>
        <s v="TX0989"/>
        <s v="TX0990"/>
        <s v="TX0991"/>
        <s v="TX0992"/>
        <s v="TX0993"/>
        <s v="TX0994"/>
        <s v="TX0995"/>
        <s v="TX0996"/>
        <s v="TX0997"/>
        <s v="TX0998"/>
        <s v="TX0999"/>
        <s v="TX1000"/>
      </sharedItems>
    </cacheField>
    <cacheField name="Transaction Type" numFmtId="0">
      <sharedItems count="2">
        <s v="Income"/>
        <s v="Expense"/>
      </sharedItems>
    </cacheField>
    <cacheField name="Amount" numFmtId="0">
      <sharedItems containsSemiMixedTypes="0" containsString="0" containsNumber="1" minValue="1000.68" maxValue="4996.68"/>
    </cacheField>
    <cacheField name="Category" numFmtId="0">
      <sharedItems count="9">
        <s v="Marketing"/>
        <s v="Miscellaneous"/>
        <s v="Payroll"/>
        <s v="Supplies"/>
        <s v="Operations"/>
        <s v="HR"/>
        <s v="Sales"/>
        <s v="Consulting"/>
        <s v="Travel"/>
      </sharedItems>
    </cacheField>
    <cacheField name="Payment Method" numFmtId="0">
      <sharedItems count="4">
        <s v="Credit"/>
        <s v="Cash"/>
        <s v="Bank Transfer"/>
        <s v="Debit"/>
      </sharedItems>
    </cacheField>
    <cacheField name="Vendor" numFmtId="0">
      <sharedItems count="5">
        <s v="Vendor C"/>
        <s v="Vendor B"/>
        <s v="Vendor D"/>
        <s v="Vendor A"/>
        <s v="Vendor E"/>
      </sharedItems>
    </cacheField>
    <cacheField name="Employee" numFmtId="0">
      <sharedItems count="10">
        <s v="Employee 3"/>
        <s v="Employee 2"/>
        <s v="Employee 1"/>
        <s v="Employee 4"/>
        <s v="Employee 8"/>
        <s v="Employee 5"/>
        <s v="Employee 6"/>
        <s v="Employee 7"/>
        <s v="Employee 10"/>
        <s v="Employee 9"/>
      </sharedItems>
    </cacheField>
    <cacheField name="City" numFmtId="0">
      <sharedItems count="10">
        <s v="Los Angeles"/>
        <s v="San Francisco"/>
        <s v="Chicago"/>
        <s v="New York"/>
        <s v="Denver"/>
        <s v="Boston"/>
        <s v="Dallas"/>
        <s v="Miami"/>
        <s v="Seattle"/>
        <s v="Houston"/>
      </sharedItems>
    </cacheField>
    <cacheField name="State" numFmtId="0">
      <sharedItems count="8">
        <s v="California"/>
        <s v="Illinois"/>
        <s v="New York"/>
        <s v="Colorado"/>
        <s v="Massachusetts"/>
        <s v="Texas"/>
        <s v="Florida"/>
        <s v="Washington"/>
      </sharedItems>
    </cacheField>
  </cacheFields>
  <extLst>
    <ext xmlns:x14="http://schemas.microsoft.com/office/spreadsheetml/2009/9/main" uri="{725AE2AE-9491-48be-B2B4-4EB974FC3084}">
      <x14:pivotCacheDefinition pivotCacheId="21220748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d v="2024-01-01T00:00:00"/>
    <x v="0"/>
    <x v="0"/>
    <n v="3505.9"/>
    <x v="0"/>
    <x v="0"/>
    <x v="0"/>
    <x v="0"/>
    <x v="0"/>
    <x v="0"/>
  </r>
  <r>
    <d v="2024-01-02T00:00:00"/>
    <x v="1"/>
    <x v="1"/>
    <n v="2703.68"/>
    <x v="1"/>
    <x v="1"/>
    <x v="1"/>
    <x v="1"/>
    <x v="1"/>
    <x v="0"/>
  </r>
  <r>
    <d v="2024-01-03T00:00:00"/>
    <x v="2"/>
    <x v="0"/>
    <n v="1582.16"/>
    <x v="2"/>
    <x v="2"/>
    <x v="2"/>
    <x v="2"/>
    <x v="2"/>
    <x v="1"/>
  </r>
  <r>
    <d v="2024-01-04T00:00:00"/>
    <x v="3"/>
    <x v="0"/>
    <n v="4078.29"/>
    <x v="3"/>
    <x v="2"/>
    <x v="1"/>
    <x v="2"/>
    <x v="3"/>
    <x v="2"/>
  </r>
  <r>
    <d v="2024-01-05T00:00:00"/>
    <x v="4"/>
    <x v="0"/>
    <n v="3439.42"/>
    <x v="3"/>
    <x v="3"/>
    <x v="3"/>
    <x v="3"/>
    <x v="2"/>
    <x v="1"/>
  </r>
  <r>
    <d v="2024-01-06T00:00:00"/>
    <x v="5"/>
    <x v="0"/>
    <n v="2168.34"/>
    <x v="4"/>
    <x v="0"/>
    <x v="3"/>
    <x v="4"/>
    <x v="4"/>
    <x v="3"/>
  </r>
  <r>
    <d v="2024-01-07T00:00:00"/>
    <x v="6"/>
    <x v="1"/>
    <n v="2210.48"/>
    <x v="5"/>
    <x v="2"/>
    <x v="2"/>
    <x v="5"/>
    <x v="5"/>
    <x v="4"/>
  </r>
  <r>
    <d v="2024-01-08T00:00:00"/>
    <x v="7"/>
    <x v="0"/>
    <n v="4938.1099999999997"/>
    <x v="0"/>
    <x v="1"/>
    <x v="2"/>
    <x v="1"/>
    <x v="6"/>
    <x v="5"/>
  </r>
  <r>
    <d v="2024-01-09T00:00:00"/>
    <x v="8"/>
    <x v="1"/>
    <n v="3902.34"/>
    <x v="6"/>
    <x v="3"/>
    <x v="1"/>
    <x v="6"/>
    <x v="6"/>
    <x v="5"/>
  </r>
  <r>
    <d v="2024-01-10T00:00:00"/>
    <x v="9"/>
    <x v="1"/>
    <n v="1339.74"/>
    <x v="2"/>
    <x v="0"/>
    <x v="0"/>
    <x v="5"/>
    <x v="3"/>
    <x v="2"/>
  </r>
  <r>
    <d v="2024-01-11T00:00:00"/>
    <x v="10"/>
    <x v="1"/>
    <n v="2905.21"/>
    <x v="7"/>
    <x v="0"/>
    <x v="4"/>
    <x v="7"/>
    <x v="1"/>
    <x v="0"/>
  </r>
  <r>
    <d v="2024-01-12T00:00:00"/>
    <x v="11"/>
    <x v="1"/>
    <n v="2667.49"/>
    <x v="1"/>
    <x v="0"/>
    <x v="4"/>
    <x v="0"/>
    <x v="1"/>
    <x v="0"/>
  </r>
  <r>
    <d v="2024-01-13T00:00:00"/>
    <x v="12"/>
    <x v="1"/>
    <n v="4647.04"/>
    <x v="4"/>
    <x v="3"/>
    <x v="2"/>
    <x v="2"/>
    <x v="3"/>
    <x v="2"/>
  </r>
  <r>
    <d v="2024-01-14T00:00:00"/>
    <x v="13"/>
    <x v="1"/>
    <n v="4581.05"/>
    <x v="6"/>
    <x v="3"/>
    <x v="1"/>
    <x v="8"/>
    <x v="7"/>
    <x v="6"/>
  </r>
  <r>
    <d v="2024-01-15T00:00:00"/>
    <x v="14"/>
    <x v="1"/>
    <n v="2820.84"/>
    <x v="5"/>
    <x v="3"/>
    <x v="4"/>
    <x v="8"/>
    <x v="4"/>
    <x v="3"/>
  </r>
  <r>
    <d v="2024-01-16T00:00:00"/>
    <x v="15"/>
    <x v="0"/>
    <n v="1174.27"/>
    <x v="8"/>
    <x v="2"/>
    <x v="2"/>
    <x v="5"/>
    <x v="6"/>
    <x v="5"/>
  </r>
  <r>
    <d v="2024-01-17T00:00:00"/>
    <x v="16"/>
    <x v="0"/>
    <n v="3694.02"/>
    <x v="5"/>
    <x v="3"/>
    <x v="0"/>
    <x v="5"/>
    <x v="8"/>
    <x v="7"/>
  </r>
  <r>
    <d v="2024-01-18T00:00:00"/>
    <x v="17"/>
    <x v="1"/>
    <n v="3075.36"/>
    <x v="5"/>
    <x v="3"/>
    <x v="3"/>
    <x v="0"/>
    <x v="8"/>
    <x v="7"/>
  </r>
  <r>
    <d v="2024-01-19T00:00:00"/>
    <x v="18"/>
    <x v="0"/>
    <n v="2640.42"/>
    <x v="4"/>
    <x v="3"/>
    <x v="4"/>
    <x v="0"/>
    <x v="0"/>
    <x v="0"/>
  </r>
  <r>
    <d v="2024-01-20T00:00:00"/>
    <x v="19"/>
    <x v="1"/>
    <n v="1692.49"/>
    <x v="7"/>
    <x v="2"/>
    <x v="1"/>
    <x v="9"/>
    <x v="6"/>
    <x v="5"/>
  </r>
  <r>
    <d v="2024-01-21T00:00:00"/>
    <x v="20"/>
    <x v="1"/>
    <n v="2241.31"/>
    <x v="7"/>
    <x v="3"/>
    <x v="3"/>
    <x v="8"/>
    <x v="7"/>
    <x v="6"/>
  </r>
  <r>
    <d v="2024-01-22T00:00:00"/>
    <x v="21"/>
    <x v="0"/>
    <n v="2926.51"/>
    <x v="4"/>
    <x v="0"/>
    <x v="0"/>
    <x v="2"/>
    <x v="5"/>
    <x v="4"/>
  </r>
  <r>
    <d v="2024-01-23T00:00:00"/>
    <x v="22"/>
    <x v="0"/>
    <n v="2202.21"/>
    <x v="6"/>
    <x v="1"/>
    <x v="0"/>
    <x v="0"/>
    <x v="7"/>
    <x v="6"/>
  </r>
  <r>
    <d v="2024-01-24T00:00:00"/>
    <x v="23"/>
    <x v="1"/>
    <n v="3249.57"/>
    <x v="2"/>
    <x v="3"/>
    <x v="0"/>
    <x v="1"/>
    <x v="3"/>
    <x v="2"/>
  </r>
  <r>
    <d v="2024-01-25T00:00:00"/>
    <x v="24"/>
    <x v="1"/>
    <n v="2430.2600000000002"/>
    <x v="1"/>
    <x v="1"/>
    <x v="3"/>
    <x v="2"/>
    <x v="7"/>
    <x v="6"/>
  </r>
  <r>
    <d v="2024-01-26T00:00:00"/>
    <x v="25"/>
    <x v="0"/>
    <n v="2724.49"/>
    <x v="4"/>
    <x v="1"/>
    <x v="1"/>
    <x v="2"/>
    <x v="2"/>
    <x v="1"/>
  </r>
  <r>
    <d v="2024-01-27T00:00:00"/>
    <x v="26"/>
    <x v="1"/>
    <n v="4300.75"/>
    <x v="1"/>
    <x v="3"/>
    <x v="2"/>
    <x v="7"/>
    <x v="9"/>
    <x v="5"/>
  </r>
  <r>
    <d v="2024-01-28T00:00:00"/>
    <x v="27"/>
    <x v="0"/>
    <n v="2788.92"/>
    <x v="8"/>
    <x v="1"/>
    <x v="1"/>
    <x v="2"/>
    <x v="4"/>
    <x v="3"/>
  </r>
  <r>
    <d v="2024-01-29T00:00:00"/>
    <x v="28"/>
    <x v="0"/>
    <n v="4814.4799999999996"/>
    <x v="4"/>
    <x v="1"/>
    <x v="2"/>
    <x v="2"/>
    <x v="3"/>
    <x v="2"/>
  </r>
  <r>
    <d v="2024-01-30T00:00:00"/>
    <x v="29"/>
    <x v="1"/>
    <n v="2925"/>
    <x v="8"/>
    <x v="0"/>
    <x v="2"/>
    <x v="5"/>
    <x v="8"/>
    <x v="7"/>
  </r>
  <r>
    <d v="2024-01-31T00:00:00"/>
    <x v="30"/>
    <x v="0"/>
    <n v="4205.25"/>
    <x v="7"/>
    <x v="0"/>
    <x v="2"/>
    <x v="3"/>
    <x v="9"/>
    <x v="5"/>
  </r>
  <r>
    <d v="2024-02-01T00:00:00"/>
    <x v="31"/>
    <x v="0"/>
    <n v="2812.05"/>
    <x v="2"/>
    <x v="0"/>
    <x v="2"/>
    <x v="3"/>
    <x v="3"/>
    <x v="2"/>
  </r>
  <r>
    <d v="2024-02-02T00:00:00"/>
    <x v="32"/>
    <x v="1"/>
    <n v="2757.42"/>
    <x v="6"/>
    <x v="0"/>
    <x v="3"/>
    <x v="3"/>
    <x v="2"/>
    <x v="1"/>
  </r>
  <r>
    <d v="2024-02-03T00:00:00"/>
    <x v="33"/>
    <x v="1"/>
    <n v="4823.8500000000004"/>
    <x v="8"/>
    <x v="3"/>
    <x v="3"/>
    <x v="3"/>
    <x v="6"/>
    <x v="5"/>
  </r>
  <r>
    <d v="2024-02-04T00:00:00"/>
    <x v="34"/>
    <x v="0"/>
    <n v="1268.0999999999999"/>
    <x v="2"/>
    <x v="0"/>
    <x v="0"/>
    <x v="7"/>
    <x v="7"/>
    <x v="6"/>
  </r>
  <r>
    <d v="2024-02-05T00:00:00"/>
    <x v="35"/>
    <x v="1"/>
    <n v="3046.35"/>
    <x v="4"/>
    <x v="1"/>
    <x v="2"/>
    <x v="6"/>
    <x v="2"/>
    <x v="1"/>
  </r>
  <r>
    <d v="2024-02-06T00:00:00"/>
    <x v="36"/>
    <x v="1"/>
    <n v="1275.8699999999999"/>
    <x v="2"/>
    <x v="3"/>
    <x v="1"/>
    <x v="2"/>
    <x v="6"/>
    <x v="5"/>
  </r>
  <r>
    <d v="2024-02-07T00:00:00"/>
    <x v="37"/>
    <x v="0"/>
    <n v="4567.58"/>
    <x v="4"/>
    <x v="3"/>
    <x v="4"/>
    <x v="4"/>
    <x v="4"/>
    <x v="3"/>
  </r>
  <r>
    <d v="2024-02-08T00:00:00"/>
    <x v="38"/>
    <x v="0"/>
    <n v="3019.16"/>
    <x v="0"/>
    <x v="0"/>
    <x v="3"/>
    <x v="5"/>
    <x v="5"/>
    <x v="4"/>
  </r>
  <r>
    <d v="2024-02-09T00:00:00"/>
    <x v="39"/>
    <x v="1"/>
    <n v="2054.06"/>
    <x v="7"/>
    <x v="0"/>
    <x v="1"/>
    <x v="5"/>
    <x v="6"/>
    <x v="5"/>
  </r>
  <r>
    <d v="2024-02-10T00:00:00"/>
    <x v="40"/>
    <x v="0"/>
    <n v="1288.19"/>
    <x v="4"/>
    <x v="2"/>
    <x v="4"/>
    <x v="2"/>
    <x v="9"/>
    <x v="5"/>
  </r>
  <r>
    <d v="2024-02-11T00:00:00"/>
    <x v="41"/>
    <x v="0"/>
    <n v="3191.2"/>
    <x v="3"/>
    <x v="2"/>
    <x v="1"/>
    <x v="2"/>
    <x v="6"/>
    <x v="5"/>
  </r>
  <r>
    <d v="2024-02-12T00:00:00"/>
    <x v="42"/>
    <x v="1"/>
    <n v="3382.08"/>
    <x v="4"/>
    <x v="3"/>
    <x v="1"/>
    <x v="1"/>
    <x v="2"/>
    <x v="1"/>
  </r>
  <r>
    <d v="2024-02-13T00:00:00"/>
    <x v="43"/>
    <x v="0"/>
    <n v="1854.01"/>
    <x v="8"/>
    <x v="0"/>
    <x v="0"/>
    <x v="7"/>
    <x v="6"/>
    <x v="5"/>
  </r>
  <r>
    <d v="2024-02-14T00:00:00"/>
    <x v="44"/>
    <x v="0"/>
    <n v="2374.29"/>
    <x v="4"/>
    <x v="0"/>
    <x v="0"/>
    <x v="8"/>
    <x v="9"/>
    <x v="5"/>
  </r>
  <r>
    <d v="2024-02-15T00:00:00"/>
    <x v="45"/>
    <x v="0"/>
    <n v="3843.64"/>
    <x v="3"/>
    <x v="0"/>
    <x v="2"/>
    <x v="5"/>
    <x v="2"/>
    <x v="1"/>
  </r>
  <r>
    <d v="2024-02-16T00:00:00"/>
    <x v="46"/>
    <x v="0"/>
    <n v="2773.11"/>
    <x v="8"/>
    <x v="1"/>
    <x v="4"/>
    <x v="2"/>
    <x v="3"/>
    <x v="2"/>
  </r>
  <r>
    <d v="2024-02-17T00:00:00"/>
    <x v="47"/>
    <x v="1"/>
    <n v="4869.41"/>
    <x v="1"/>
    <x v="1"/>
    <x v="2"/>
    <x v="5"/>
    <x v="9"/>
    <x v="5"/>
  </r>
  <r>
    <d v="2024-02-18T00:00:00"/>
    <x v="48"/>
    <x v="0"/>
    <n v="3404.74"/>
    <x v="7"/>
    <x v="1"/>
    <x v="3"/>
    <x v="0"/>
    <x v="9"/>
    <x v="5"/>
  </r>
  <r>
    <d v="2024-02-19T00:00:00"/>
    <x v="49"/>
    <x v="1"/>
    <n v="2486.8200000000002"/>
    <x v="1"/>
    <x v="0"/>
    <x v="1"/>
    <x v="8"/>
    <x v="9"/>
    <x v="5"/>
  </r>
  <r>
    <d v="2024-02-20T00:00:00"/>
    <x v="50"/>
    <x v="0"/>
    <n v="3414.41"/>
    <x v="2"/>
    <x v="3"/>
    <x v="3"/>
    <x v="4"/>
    <x v="5"/>
    <x v="4"/>
  </r>
  <r>
    <d v="2024-02-21T00:00:00"/>
    <x v="51"/>
    <x v="0"/>
    <n v="1161.25"/>
    <x v="8"/>
    <x v="0"/>
    <x v="0"/>
    <x v="6"/>
    <x v="8"/>
    <x v="7"/>
  </r>
  <r>
    <d v="2024-02-22T00:00:00"/>
    <x v="52"/>
    <x v="0"/>
    <n v="3144.38"/>
    <x v="0"/>
    <x v="0"/>
    <x v="1"/>
    <x v="9"/>
    <x v="8"/>
    <x v="7"/>
  </r>
  <r>
    <d v="2024-02-23T00:00:00"/>
    <x v="53"/>
    <x v="1"/>
    <n v="1168.8800000000001"/>
    <x v="5"/>
    <x v="2"/>
    <x v="3"/>
    <x v="7"/>
    <x v="6"/>
    <x v="5"/>
  </r>
  <r>
    <d v="2024-02-24T00:00:00"/>
    <x v="54"/>
    <x v="1"/>
    <n v="4958.01"/>
    <x v="6"/>
    <x v="0"/>
    <x v="3"/>
    <x v="1"/>
    <x v="0"/>
    <x v="0"/>
  </r>
  <r>
    <d v="2024-02-25T00:00:00"/>
    <x v="55"/>
    <x v="0"/>
    <n v="1987.35"/>
    <x v="3"/>
    <x v="2"/>
    <x v="2"/>
    <x v="1"/>
    <x v="9"/>
    <x v="5"/>
  </r>
  <r>
    <d v="2024-02-26T00:00:00"/>
    <x v="56"/>
    <x v="0"/>
    <n v="4404.28"/>
    <x v="2"/>
    <x v="0"/>
    <x v="0"/>
    <x v="5"/>
    <x v="1"/>
    <x v="0"/>
  </r>
  <r>
    <d v="2024-02-27T00:00:00"/>
    <x v="57"/>
    <x v="1"/>
    <n v="3482.64"/>
    <x v="8"/>
    <x v="2"/>
    <x v="0"/>
    <x v="4"/>
    <x v="8"/>
    <x v="7"/>
  </r>
  <r>
    <d v="2024-02-28T00:00:00"/>
    <x v="58"/>
    <x v="0"/>
    <n v="4210.24"/>
    <x v="3"/>
    <x v="1"/>
    <x v="1"/>
    <x v="2"/>
    <x v="7"/>
    <x v="6"/>
  </r>
  <r>
    <d v="2024-02-29T00:00:00"/>
    <x v="59"/>
    <x v="0"/>
    <n v="4489.04"/>
    <x v="6"/>
    <x v="0"/>
    <x v="4"/>
    <x v="7"/>
    <x v="9"/>
    <x v="5"/>
  </r>
  <r>
    <d v="2024-03-01T00:00:00"/>
    <x v="60"/>
    <x v="1"/>
    <n v="4468.6899999999996"/>
    <x v="0"/>
    <x v="1"/>
    <x v="1"/>
    <x v="0"/>
    <x v="8"/>
    <x v="7"/>
  </r>
  <r>
    <d v="2024-03-02T00:00:00"/>
    <x v="61"/>
    <x v="0"/>
    <n v="3657.45"/>
    <x v="6"/>
    <x v="0"/>
    <x v="2"/>
    <x v="0"/>
    <x v="6"/>
    <x v="5"/>
  </r>
  <r>
    <d v="2024-03-03T00:00:00"/>
    <x v="62"/>
    <x v="0"/>
    <n v="1509.27"/>
    <x v="6"/>
    <x v="3"/>
    <x v="3"/>
    <x v="1"/>
    <x v="6"/>
    <x v="5"/>
  </r>
  <r>
    <d v="2024-03-04T00:00:00"/>
    <x v="63"/>
    <x v="0"/>
    <n v="4927.0600000000004"/>
    <x v="8"/>
    <x v="2"/>
    <x v="3"/>
    <x v="5"/>
    <x v="5"/>
    <x v="4"/>
  </r>
  <r>
    <d v="2024-03-05T00:00:00"/>
    <x v="64"/>
    <x v="0"/>
    <n v="4068.08"/>
    <x v="2"/>
    <x v="0"/>
    <x v="4"/>
    <x v="8"/>
    <x v="3"/>
    <x v="2"/>
  </r>
  <r>
    <d v="2024-03-06T00:00:00"/>
    <x v="65"/>
    <x v="0"/>
    <n v="3669.55"/>
    <x v="5"/>
    <x v="0"/>
    <x v="4"/>
    <x v="4"/>
    <x v="4"/>
    <x v="3"/>
  </r>
  <r>
    <d v="2024-03-07T00:00:00"/>
    <x v="66"/>
    <x v="1"/>
    <n v="2159.42"/>
    <x v="6"/>
    <x v="2"/>
    <x v="3"/>
    <x v="8"/>
    <x v="6"/>
    <x v="5"/>
  </r>
  <r>
    <d v="2024-03-08T00:00:00"/>
    <x v="67"/>
    <x v="0"/>
    <n v="4397.87"/>
    <x v="6"/>
    <x v="0"/>
    <x v="1"/>
    <x v="5"/>
    <x v="6"/>
    <x v="5"/>
  </r>
  <r>
    <d v="2024-03-09T00:00:00"/>
    <x v="68"/>
    <x v="0"/>
    <n v="3749.2"/>
    <x v="3"/>
    <x v="0"/>
    <x v="4"/>
    <x v="7"/>
    <x v="6"/>
    <x v="5"/>
  </r>
  <r>
    <d v="2024-03-10T00:00:00"/>
    <x v="69"/>
    <x v="0"/>
    <n v="2672.85"/>
    <x v="4"/>
    <x v="3"/>
    <x v="4"/>
    <x v="6"/>
    <x v="6"/>
    <x v="5"/>
  </r>
  <r>
    <d v="2024-03-11T00:00:00"/>
    <x v="70"/>
    <x v="0"/>
    <n v="4368.95"/>
    <x v="4"/>
    <x v="0"/>
    <x v="1"/>
    <x v="4"/>
    <x v="8"/>
    <x v="7"/>
  </r>
  <r>
    <d v="2024-03-12T00:00:00"/>
    <x v="71"/>
    <x v="1"/>
    <n v="2396.86"/>
    <x v="4"/>
    <x v="0"/>
    <x v="4"/>
    <x v="9"/>
    <x v="8"/>
    <x v="7"/>
  </r>
  <r>
    <d v="2024-03-13T00:00:00"/>
    <x v="72"/>
    <x v="1"/>
    <n v="1578.67"/>
    <x v="4"/>
    <x v="3"/>
    <x v="1"/>
    <x v="8"/>
    <x v="6"/>
    <x v="5"/>
  </r>
  <r>
    <d v="2024-03-14T00:00:00"/>
    <x v="73"/>
    <x v="0"/>
    <n v="1506.32"/>
    <x v="8"/>
    <x v="1"/>
    <x v="2"/>
    <x v="1"/>
    <x v="4"/>
    <x v="3"/>
  </r>
  <r>
    <d v="2024-03-15T00:00:00"/>
    <x v="74"/>
    <x v="0"/>
    <n v="4014.65"/>
    <x v="3"/>
    <x v="0"/>
    <x v="4"/>
    <x v="1"/>
    <x v="4"/>
    <x v="3"/>
  </r>
  <r>
    <d v="2024-03-16T00:00:00"/>
    <x v="75"/>
    <x v="1"/>
    <n v="1322.89"/>
    <x v="4"/>
    <x v="2"/>
    <x v="1"/>
    <x v="8"/>
    <x v="2"/>
    <x v="1"/>
  </r>
  <r>
    <d v="2024-03-17T00:00:00"/>
    <x v="76"/>
    <x v="1"/>
    <n v="3761.17"/>
    <x v="5"/>
    <x v="3"/>
    <x v="0"/>
    <x v="0"/>
    <x v="6"/>
    <x v="5"/>
  </r>
  <r>
    <d v="2024-03-18T00:00:00"/>
    <x v="77"/>
    <x v="1"/>
    <n v="4196.2700000000004"/>
    <x v="4"/>
    <x v="3"/>
    <x v="1"/>
    <x v="7"/>
    <x v="4"/>
    <x v="3"/>
  </r>
  <r>
    <d v="2024-03-19T00:00:00"/>
    <x v="78"/>
    <x v="0"/>
    <n v="1776.32"/>
    <x v="2"/>
    <x v="2"/>
    <x v="4"/>
    <x v="8"/>
    <x v="3"/>
    <x v="2"/>
  </r>
  <r>
    <d v="2024-03-20T00:00:00"/>
    <x v="79"/>
    <x v="0"/>
    <n v="3601.9"/>
    <x v="4"/>
    <x v="1"/>
    <x v="2"/>
    <x v="2"/>
    <x v="0"/>
    <x v="0"/>
  </r>
  <r>
    <d v="2024-03-21T00:00:00"/>
    <x v="80"/>
    <x v="1"/>
    <n v="2047.47"/>
    <x v="2"/>
    <x v="3"/>
    <x v="1"/>
    <x v="0"/>
    <x v="5"/>
    <x v="4"/>
  </r>
  <r>
    <d v="2024-03-22T00:00:00"/>
    <x v="81"/>
    <x v="1"/>
    <n v="3119.66"/>
    <x v="2"/>
    <x v="3"/>
    <x v="3"/>
    <x v="8"/>
    <x v="7"/>
    <x v="6"/>
  </r>
  <r>
    <d v="2024-03-23T00:00:00"/>
    <x v="82"/>
    <x v="0"/>
    <n v="4233.38"/>
    <x v="6"/>
    <x v="0"/>
    <x v="2"/>
    <x v="8"/>
    <x v="8"/>
    <x v="7"/>
  </r>
  <r>
    <d v="2024-03-24T00:00:00"/>
    <x v="83"/>
    <x v="1"/>
    <n v="1084.42"/>
    <x v="1"/>
    <x v="0"/>
    <x v="2"/>
    <x v="5"/>
    <x v="1"/>
    <x v="0"/>
  </r>
  <r>
    <d v="2024-03-25T00:00:00"/>
    <x v="84"/>
    <x v="0"/>
    <n v="4734.87"/>
    <x v="4"/>
    <x v="3"/>
    <x v="2"/>
    <x v="2"/>
    <x v="4"/>
    <x v="3"/>
  </r>
  <r>
    <d v="2024-03-26T00:00:00"/>
    <x v="85"/>
    <x v="0"/>
    <n v="1826.03"/>
    <x v="8"/>
    <x v="1"/>
    <x v="1"/>
    <x v="5"/>
    <x v="0"/>
    <x v="0"/>
  </r>
  <r>
    <d v="2024-03-27T00:00:00"/>
    <x v="86"/>
    <x v="1"/>
    <n v="4830.9399999999996"/>
    <x v="6"/>
    <x v="0"/>
    <x v="2"/>
    <x v="3"/>
    <x v="9"/>
    <x v="5"/>
  </r>
  <r>
    <d v="2024-03-28T00:00:00"/>
    <x v="87"/>
    <x v="1"/>
    <n v="1703.62"/>
    <x v="0"/>
    <x v="1"/>
    <x v="2"/>
    <x v="7"/>
    <x v="8"/>
    <x v="7"/>
  </r>
  <r>
    <d v="2024-03-29T00:00:00"/>
    <x v="88"/>
    <x v="1"/>
    <n v="4602.3100000000004"/>
    <x v="3"/>
    <x v="1"/>
    <x v="1"/>
    <x v="0"/>
    <x v="5"/>
    <x v="4"/>
  </r>
  <r>
    <d v="2024-03-30T00:00:00"/>
    <x v="89"/>
    <x v="0"/>
    <n v="1296.01"/>
    <x v="5"/>
    <x v="0"/>
    <x v="2"/>
    <x v="2"/>
    <x v="6"/>
    <x v="5"/>
  </r>
  <r>
    <d v="2024-03-31T00:00:00"/>
    <x v="90"/>
    <x v="1"/>
    <n v="4269.2700000000004"/>
    <x v="6"/>
    <x v="1"/>
    <x v="4"/>
    <x v="2"/>
    <x v="1"/>
    <x v="0"/>
  </r>
  <r>
    <d v="2024-04-01T00:00:00"/>
    <x v="91"/>
    <x v="0"/>
    <n v="2911.04"/>
    <x v="3"/>
    <x v="3"/>
    <x v="1"/>
    <x v="9"/>
    <x v="1"/>
    <x v="0"/>
  </r>
  <r>
    <d v="2024-04-02T00:00:00"/>
    <x v="92"/>
    <x v="0"/>
    <n v="3223.59"/>
    <x v="0"/>
    <x v="2"/>
    <x v="0"/>
    <x v="2"/>
    <x v="5"/>
    <x v="4"/>
  </r>
  <r>
    <d v="2024-04-03T00:00:00"/>
    <x v="93"/>
    <x v="1"/>
    <n v="2372.4299999999998"/>
    <x v="2"/>
    <x v="3"/>
    <x v="1"/>
    <x v="4"/>
    <x v="1"/>
    <x v="0"/>
  </r>
  <r>
    <d v="2024-04-04T00:00:00"/>
    <x v="94"/>
    <x v="1"/>
    <n v="3001.57"/>
    <x v="8"/>
    <x v="2"/>
    <x v="2"/>
    <x v="3"/>
    <x v="4"/>
    <x v="3"/>
  </r>
  <r>
    <d v="2024-04-05T00:00:00"/>
    <x v="95"/>
    <x v="1"/>
    <n v="4542.55"/>
    <x v="8"/>
    <x v="1"/>
    <x v="3"/>
    <x v="3"/>
    <x v="4"/>
    <x v="3"/>
  </r>
  <r>
    <d v="2024-04-06T00:00:00"/>
    <x v="96"/>
    <x v="1"/>
    <n v="2976.77"/>
    <x v="2"/>
    <x v="2"/>
    <x v="2"/>
    <x v="3"/>
    <x v="4"/>
    <x v="3"/>
  </r>
  <r>
    <d v="2024-04-07T00:00:00"/>
    <x v="97"/>
    <x v="1"/>
    <n v="3029.88"/>
    <x v="4"/>
    <x v="2"/>
    <x v="0"/>
    <x v="0"/>
    <x v="6"/>
    <x v="5"/>
  </r>
  <r>
    <d v="2024-04-08T00:00:00"/>
    <x v="98"/>
    <x v="0"/>
    <n v="3710.79"/>
    <x v="6"/>
    <x v="1"/>
    <x v="3"/>
    <x v="1"/>
    <x v="7"/>
    <x v="6"/>
  </r>
  <r>
    <d v="2024-04-09T00:00:00"/>
    <x v="99"/>
    <x v="1"/>
    <n v="2756.23"/>
    <x v="6"/>
    <x v="3"/>
    <x v="0"/>
    <x v="1"/>
    <x v="6"/>
    <x v="5"/>
  </r>
  <r>
    <d v="2024-04-10T00:00:00"/>
    <x v="100"/>
    <x v="0"/>
    <n v="4912.8"/>
    <x v="2"/>
    <x v="0"/>
    <x v="1"/>
    <x v="9"/>
    <x v="2"/>
    <x v="1"/>
  </r>
  <r>
    <d v="2024-04-11T00:00:00"/>
    <x v="101"/>
    <x v="1"/>
    <n v="4179.22"/>
    <x v="7"/>
    <x v="3"/>
    <x v="4"/>
    <x v="4"/>
    <x v="3"/>
    <x v="2"/>
  </r>
  <r>
    <d v="2024-04-12T00:00:00"/>
    <x v="102"/>
    <x v="1"/>
    <n v="2301.0500000000002"/>
    <x v="7"/>
    <x v="1"/>
    <x v="3"/>
    <x v="7"/>
    <x v="4"/>
    <x v="3"/>
  </r>
  <r>
    <d v="2024-04-13T00:00:00"/>
    <x v="103"/>
    <x v="0"/>
    <n v="2097.61"/>
    <x v="0"/>
    <x v="1"/>
    <x v="3"/>
    <x v="2"/>
    <x v="6"/>
    <x v="5"/>
  </r>
  <r>
    <d v="2024-04-14T00:00:00"/>
    <x v="104"/>
    <x v="1"/>
    <n v="3063.48"/>
    <x v="2"/>
    <x v="0"/>
    <x v="3"/>
    <x v="6"/>
    <x v="8"/>
    <x v="7"/>
  </r>
  <r>
    <d v="2024-04-15T00:00:00"/>
    <x v="105"/>
    <x v="0"/>
    <n v="1762.29"/>
    <x v="6"/>
    <x v="1"/>
    <x v="1"/>
    <x v="2"/>
    <x v="9"/>
    <x v="5"/>
  </r>
  <r>
    <d v="2024-04-16T00:00:00"/>
    <x v="106"/>
    <x v="1"/>
    <n v="1144.53"/>
    <x v="7"/>
    <x v="3"/>
    <x v="2"/>
    <x v="1"/>
    <x v="7"/>
    <x v="6"/>
  </r>
  <r>
    <d v="2024-04-17T00:00:00"/>
    <x v="107"/>
    <x v="1"/>
    <n v="4463.79"/>
    <x v="7"/>
    <x v="3"/>
    <x v="3"/>
    <x v="1"/>
    <x v="2"/>
    <x v="1"/>
  </r>
  <r>
    <d v="2024-04-18T00:00:00"/>
    <x v="108"/>
    <x v="0"/>
    <n v="3967.72"/>
    <x v="7"/>
    <x v="2"/>
    <x v="1"/>
    <x v="8"/>
    <x v="8"/>
    <x v="7"/>
  </r>
  <r>
    <d v="2024-04-19T00:00:00"/>
    <x v="109"/>
    <x v="1"/>
    <n v="1029.74"/>
    <x v="8"/>
    <x v="1"/>
    <x v="0"/>
    <x v="0"/>
    <x v="5"/>
    <x v="4"/>
  </r>
  <r>
    <d v="2024-04-20T00:00:00"/>
    <x v="110"/>
    <x v="1"/>
    <n v="4501.45"/>
    <x v="2"/>
    <x v="0"/>
    <x v="0"/>
    <x v="6"/>
    <x v="5"/>
    <x v="4"/>
  </r>
  <r>
    <d v="2024-04-21T00:00:00"/>
    <x v="111"/>
    <x v="0"/>
    <n v="3921.16"/>
    <x v="2"/>
    <x v="0"/>
    <x v="4"/>
    <x v="7"/>
    <x v="9"/>
    <x v="5"/>
  </r>
  <r>
    <d v="2024-04-22T00:00:00"/>
    <x v="112"/>
    <x v="0"/>
    <n v="3101.49"/>
    <x v="8"/>
    <x v="1"/>
    <x v="4"/>
    <x v="2"/>
    <x v="8"/>
    <x v="7"/>
  </r>
  <r>
    <d v="2024-04-23T00:00:00"/>
    <x v="113"/>
    <x v="1"/>
    <n v="3475.02"/>
    <x v="6"/>
    <x v="1"/>
    <x v="4"/>
    <x v="5"/>
    <x v="3"/>
    <x v="2"/>
  </r>
  <r>
    <d v="2024-04-24T00:00:00"/>
    <x v="114"/>
    <x v="1"/>
    <n v="3291.89"/>
    <x v="3"/>
    <x v="1"/>
    <x v="4"/>
    <x v="4"/>
    <x v="1"/>
    <x v="0"/>
  </r>
  <r>
    <d v="2024-04-25T00:00:00"/>
    <x v="115"/>
    <x v="1"/>
    <n v="4706.3100000000004"/>
    <x v="5"/>
    <x v="3"/>
    <x v="4"/>
    <x v="0"/>
    <x v="4"/>
    <x v="3"/>
  </r>
  <r>
    <d v="2024-04-26T00:00:00"/>
    <x v="116"/>
    <x v="0"/>
    <n v="1568.66"/>
    <x v="8"/>
    <x v="0"/>
    <x v="1"/>
    <x v="6"/>
    <x v="8"/>
    <x v="7"/>
  </r>
  <r>
    <d v="2024-04-27T00:00:00"/>
    <x v="117"/>
    <x v="0"/>
    <n v="1483.04"/>
    <x v="3"/>
    <x v="1"/>
    <x v="0"/>
    <x v="7"/>
    <x v="9"/>
    <x v="5"/>
  </r>
  <r>
    <d v="2024-04-28T00:00:00"/>
    <x v="118"/>
    <x v="0"/>
    <n v="4866.42"/>
    <x v="6"/>
    <x v="3"/>
    <x v="0"/>
    <x v="7"/>
    <x v="8"/>
    <x v="7"/>
  </r>
  <r>
    <d v="2024-04-29T00:00:00"/>
    <x v="119"/>
    <x v="1"/>
    <n v="2027.48"/>
    <x v="0"/>
    <x v="3"/>
    <x v="2"/>
    <x v="4"/>
    <x v="1"/>
    <x v="0"/>
  </r>
  <r>
    <d v="2024-04-30T00:00:00"/>
    <x v="120"/>
    <x v="0"/>
    <n v="1973.13"/>
    <x v="7"/>
    <x v="0"/>
    <x v="2"/>
    <x v="0"/>
    <x v="8"/>
    <x v="7"/>
  </r>
  <r>
    <d v="2024-05-01T00:00:00"/>
    <x v="121"/>
    <x v="0"/>
    <n v="3279.8"/>
    <x v="1"/>
    <x v="3"/>
    <x v="4"/>
    <x v="4"/>
    <x v="5"/>
    <x v="4"/>
  </r>
  <r>
    <d v="2024-05-02T00:00:00"/>
    <x v="122"/>
    <x v="1"/>
    <n v="1497.24"/>
    <x v="1"/>
    <x v="3"/>
    <x v="1"/>
    <x v="6"/>
    <x v="4"/>
    <x v="3"/>
  </r>
  <r>
    <d v="2024-05-03T00:00:00"/>
    <x v="123"/>
    <x v="1"/>
    <n v="4715.22"/>
    <x v="6"/>
    <x v="3"/>
    <x v="1"/>
    <x v="7"/>
    <x v="7"/>
    <x v="6"/>
  </r>
  <r>
    <d v="2024-05-04T00:00:00"/>
    <x v="124"/>
    <x v="1"/>
    <n v="1127.54"/>
    <x v="7"/>
    <x v="2"/>
    <x v="2"/>
    <x v="0"/>
    <x v="1"/>
    <x v="0"/>
  </r>
  <r>
    <d v="2024-05-05T00:00:00"/>
    <x v="125"/>
    <x v="1"/>
    <n v="2062.29"/>
    <x v="3"/>
    <x v="0"/>
    <x v="0"/>
    <x v="3"/>
    <x v="7"/>
    <x v="6"/>
  </r>
  <r>
    <d v="2024-05-06T00:00:00"/>
    <x v="126"/>
    <x v="1"/>
    <n v="4664.5200000000004"/>
    <x v="1"/>
    <x v="0"/>
    <x v="2"/>
    <x v="1"/>
    <x v="4"/>
    <x v="3"/>
  </r>
  <r>
    <d v="2024-05-07T00:00:00"/>
    <x v="127"/>
    <x v="1"/>
    <n v="1708.73"/>
    <x v="1"/>
    <x v="0"/>
    <x v="3"/>
    <x v="7"/>
    <x v="2"/>
    <x v="1"/>
  </r>
  <r>
    <d v="2024-05-08T00:00:00"/>
    <x v="128"/>
    <x v="0"/>
    <n v="4179.45"/>
    <x v="6"/>
    <x v="2"/>
    <x v="3"/>
    <x v="9"/>
    <x v="6"/>
    <x v="5"/>
  </r>
  <r>
    <d v="2024-05-09T00:00:00"/>
    <x v="129"/>
    <x v="0"/>
    <n v="4869.97"/>
    <x v="2"/>
    <x v="0"/>
    <x v="1"/>
    <x v="2"/>
    <x v="7"/>
    <x v="6"/>
  </r>
  <r>
    <d v="2024-05-10T00:00:00"/>
    <x v="130"/>
    <x v="0"/>
    <n v="3630.26"/>
    <x v="8"/>
    <x v="2"/>
    <x v="3"/>
    <x v="3"/>
    <x v="7"/>
    <x v="6"/>
  </r>
  <r>
    <d v="2024-05-11T00:00:00"/>
    <x v="131"/>
    <x v="0"/>
    <n v="2741.83"/>
    <x v="1"/>
    <x v="1"/>
    <x v="0"/>
    <x v="4"/>
    <x v="3"/>
    <x v="2"/>
  </r>
  <r>
    <d v="2024-05-12T00:00:00"/>
    <x v="132"/>
    <x v="0"/>
    <n v="4963.2"/>
    <x v="3"/>
    <x v="0"/>
    <x v="0"/>
    <x v="2"/>
    <x v="8"/>
    <x v="7"/>
  </r>
  <r>
    <d v="2024-05-13T00:00:00"/>
    <x v="133"/>
    <x v="1"/>
    <n v="3750.01"/>
    <x v="8"/>
    <x v="2"/>
    <x v="0"/>
    <x v="3"/>
    <x v="0"/>
    <x v="0"/>
  </r>
  <r>
    <d v="2024-05-14T00:00:00"/>
    <x v="134"/>
    <x v="1"/>
    <n v="1679.41"/>
    <x v="7"/>
    <x v="3"/>
    <x v="1"/>
    <x v="4"/>
    <x v="0"/>
    <x v="0"/>
  </r>
  <r>
    <d v="2024-05-15T00:00:00"/>
    <x v="135"/>
    <x v="1"/>
    <n v="2803.8"/>
    <x v="5"/>
    <x v="3"/>
    <x v="3"/>
    <x v="0"/>
    <x v="7"/>
    <x v="6"/>
  </r>
  <r>
    <d v="2024-05-16T00:00:00"/>
    <x v="136"/>
    <x v="0"/>
    <n v="1359.64"/>
    <x v="3"/>
    <x v="2"/>
    <x v="1"/>
    <x v="7"/>
    <x v="5"/>
    <x v="4"/>
  </r>
  <r>
    <d v="2024-05-17T00:00:00"/>
    <x v="137"/>
    <x v="0"/>
    <n v="3059"/>
    <x v="7"/>
    <x v="2"/>
    <x v="4"/>
    <x v="2"/>
    <x v="3"/>
    <x v="2"/>
  </r>
  <r>
    <d v="2024-05-18T00:00:00"/>
    <x v="138"/>
    <x v="0"/>
    <n v="2074.15"/>
    <x v="5"/>
    <x v="2"/>
    <x v="4"/>
    <x v="4"/>
    <x v="0"/>
    <x v="0"/>
  </r>
  <r>
    <d v="2024-05-19T00:00:00"/>
    <x v="139"/>
    <x v="1"/>
    <n v="3510.78"/>
    <x v="8"/>
    <x v="0"/>
    <x v="3"/>
    <x v="6"/>
    <x v="7"/>
    <x v="6"/>
  </r>
  <r>
    <d v="2024-05-20T00:00:00"/>
    <x v="140"/>
    <x v="1"/>
    <n v="1535.89"/>
    <x v="2"/>
    <x v="2"/>
    <x v="0"/>
    <x v="0"/>
    <x v="4"/>
    <x v="3"/>
  </r>
  <r>
    <d v="2024-05-21T00:00:00"/>
    <x v="141"/>
    <x v="1"/>
    <n v="4741.37"/>
    <x v="6"/>
    <x v="1"/>
    <x v="0"/>
    <x v="5"/>
    <x v="8"/>
    <x v="7"/>
  </r>
  <r>
    <d v="2024-05-22T00:00:00"/>
    <x v="142"/>
    <x v="0"/>
    <n v="1347.05"/>
    <x v="7"/>
    <x v="2"/>
    <x v="2"/>
    <x v="9"/>
    <x v="0"/>
    <x v="0"/>
  </r>
  <r>
    <d v="2024-05-23T00:00:00"/>
    <x v="143"/>
    <x v="1"/>
    <n v="3971.19"/>
    <x v="0"/>
    <x v="2"/>
    <x v="1"/>
    <x v="5"/>
    <x v="9"/>
    <x v="5"/>
  </r>
  <r>
    <d v="2024-05-24T00:00:00"/>
    <x v="144"/>
    <x v="1"/>
    <n v="3908.63"/>
    <x v="0"/>
    <x v="3"/>
    <x v="0"/>
    <x v="0"/>
    <x v="8"/>
    <x v="7"/>
  </r>
  <r>
    <d v="2024-05-25T00:00:00"/>
    <x v="145"/>
    <x v="1"/>
    <n v="1991.61"/>
    <x v="5"/>
    <x v="3"/>
    <x v="3"/>
    <x v="8"/>
    <x v="7"/>
    <x v="6"/>
  </r>
  <r>
    <d v="2024-05-26T00:00:00"/>
    <x v="146"/>
    <x v="1"/>
    <n v="1690.17"/>
    <x v="4"/>
    <x v="2"/>
    <x v="4"/>
    <x v="4"/>
    <x v="7"/>
    <x v="6"/>
  </r>
  <r>
    <d v="2024-05-27T00:00:00"/>
    <x v="147"/>
    <x v="1"/>
    <n v="2579.96"/>
    <x v="8"/>
    <x v="1"/>
    <x v="1"/>
    <x v="5"/>
    <x v="5"/>
    <x v="4"/>
  </r>
  <r>
    <d v="2024-05-28T00:00:00"/>
    <x v="148"/>
    <x v="0"/>
    <n v="2728.81"/>
    <x v="4"/>
    <x v="2"/>
    <x v="0"/>
    <x v="7"/>
    <x v="5"/>
    <x v="4"/>
  </r>
  <r>
    <d v="2024-05-29T00:00:00"/>
    <x v="149"/>
    <x v="1"/>
    <n v="1000.68"/>
    <x v="5"/>
    <x v="3"/>
    <x v="0"/>
    <x v="9"/>
    <x v="2"/>
    <x v="1"/>
  </r>
  <r>
    <d v="2024-05-30T00:00:00"/>
    <x v="150"/>
    <x v="1"/>
    <n v="1212.6600000000001"/>
    <x v="8"/>
    <x v="2"/>
    <x v="2"/>
    <x v="1"/>
    <x v="7"/>
    <x v="6"/>
  </r>
  <r>
    <d v="2024-05-31T00:00:00"/>
    <x v="151"/>
    <x v="1"/>
    <n v="3918.9"/>
    <x v="1"/>
    <x v="2"/>
    <x v="4"/>
    <x v="8"/>
    <x v="0"/>
    <x v="0"/>
  </r>
  <r>
    <d v="2024-06-01T00:00:00"/>
    <x v="152"/>
    <x v="0"/>
    <n v="3999.37"/>
    <x v="7"/>
    <x v="1"/>
    <x v="0"/>
    <x v="4"/>
    <x v="4"/>
    <x v="3"/>
  </r>
  <r>
    <d v="2024-06-02T00:00:00"/>
    <x v="153"/>
    <x v="0"/>
    <n v="2069.85"/>
    <x v="8"/>
    <x v="1"/>
    <x v="4"/>
    <x v="2"/>
    <x v="7"/>
    <x v="6"/>
  </r>
  <r>
    <d v="2024-06-03T00:00:00"/>
    <x v="154"/>
    <x v="1"/>
    <n v="4579.78"/>
    <x v="1"/>
    <x v="3"/>
    <x v="4"/>
    <x v="7"/>
    <x v="5"/>
    <x v="4"/>
  </r>
  <r>
    <d v="2024-06-04T00:00:00"/>
    <x v="155"/>
    <x v="0"/>
    <n v="4821.0600000000004"/>
    <x v="3"/>
    <x v="3"/>
    <x v="4"/>
    <x v="4"/>
    <x v="4"/>
    <x v="3"/>
  </r>
  <r>
    <d v="2024-06-05T00:00:00"/>
    <x v="156"/>
    <x v="1"/>
    <n v="1217.6199999999999"/>
    <x v="3"/>
    <x v="2"/>
    <x v="0"/>
    <x v="7"/>
    <x v="8"/>
    <x v="7"/>
  </r>
  <r>
    <d v="2024-06-06T00:00:00"/>
    <x v="157"/>
    <x v="0"/>
    <n v="2362.2800000000002"/>
    <x v="8"/>
    <x v="3"/>
    <x v="3"/>
    <x v="0"/>
    <x v="6"/>
    <x v="5"/>
  </r>
  <r>
    <d v="2024-06-07T00:00:00"/>
    <x v="158"/>
    <x v="1"/>
    <n v="3288.7"/>
    <x v="5"/>
    <x v="1"/>
    <x v="4"/>
    <x v="4"/>
    <x v="2"/>
    <x v="1"/>
  </r>
  <r>
    <d v="2024-06-08T00:00:00"/>
    <x v="159"/>
    <x v="1"/>
    <n v="1731.7"/>
    <x v="6"/>
    <x v="0"/>
    <x v="2"/>
    <x v="7"/>
    <x v="9"/>
    <x v="5"/>
  </r>
  <r>
    <d v="2024-06-09T00:00:00"/>
    <x v="160"/>
    <x v="1"/>
    <n v="3750.41"/>
    <x v="0"/>
    <x v="2"/>
    <x v="1"/>
    <x v="9"/>
    <x v="9"/>
    <x v="5"/>
  </r>
  <r>
    <d v="2024-06-10T00:00:00"/>
    <x v="161"/>
    <x v="0"/>
    <n v="2588.21"/>
    <x v="2"/>
    <x v="2"/>
    <x v="4"/>
    <x v="2"/>
    <x v="2"/>
    <x v="1"/>
  </r>
  <r>
    <d v="2024-06-11T00:00:00"/>
    <x v="162"/>
    <x v="0"/>
    <n v="3400.84"/>
    <x v="2"/>
    <x v="0"/>
    <x v="3"/>
    <x v="9"/>
    <x v="1"/>
    <x v="0"/>
  </r>
  <r>
    <d v="2024-06-12T00:00:00"/>
    <x v="163"/>
    <x v="0"/>
    <n v="1094.81"/>
    <x v="1"/>
    <x v="0"/>
    <x v="4"/>
    <x v="7"/>
    <x v="2"/>
    <x v="1"/>
  </r>
  <r>
    <d v="2024-06-13T00:00:00"/>
    <x v="164"/>
    <x v="0"/>
    <n v="3909.15"/>
    <x v="5"/>
    <x v="2"/>
    <x v="3"/>
    <x v="2"/>
    <x v="0"/>
    <x v="0"/>
  </r>
  <r>
    <d v="2024-06-14T00:00:00"/>
    <x v="165"/>
    <x v="0"/>
    <n v="2921.7"/>
    <x v="2"/>
    <x v="3"/>
    <x v="1"/>
    <x v="6"/>
    <x v="4"/>
    <x v="3"/>
  </r>
  <r>
    <d v="2024-06-15T00:00:00"/>
    <x v="166"/>
    <x v="1"/>
    <n v="1453.92"/>
    <x v="6"/>
    <x v="3"/>
    <x v="1"/>
    <x v="4"/>
    <x v="9"/>
    <x v="5"/>
  </r>
  <r>
    <d v="2024-06-16T00:00:00"/>
    <x v="167"/>
    <x v="0"/>
    <n v="2732.52"/>
    <x v="6"/>
    <x v="0"/>
    <x v="2"/>
    <x v="7"/>
    <x v="8"/>
    <x v="7"/>
  </r>
  <r>
    <d v="2024-06-17T00:00:00"/>
    <x v="168"/>
    <x v="1"/>
    <n v="3627.25"/>
    <x v="0"/>
    <x v="3"/>
    <x v="0"/>
    <x v="0"/>
    <x v="9"/>
    <x v="5"/>
  </r>
  <r>
    <d v="2024-06-18T00:00:00"/>
    <x v="169"/>
    <x v="1"/>
    <n v="3359.57"/>
    <x v="4"/>
    <x v="1"/>
    <x v="4"/>
    <x v="6"/>
    <x v="1"/>
    <x v="0"/>
  </r>
  <r>
    <d v="2024-06-19T00:00:00"/>
    <x v="170"/>
    <x v="1"/>
    <n v="4434.8999999999996"/>
    <x v="5"/>
    <x v="1"/>
    <x v="2"/>
    <x v="0"/>
    <x v="0"/>
    <x v="0"/>
  </r>
  <r>
    <d v="2024-06-20T00:00:00"/>
    <x v="171"/>
    <x v="1"/>
    <n v="1347.95"/>
    <x v="7"/>
    <x v="3"/>
    <x v="4"/>
    <x v="4"/>
    <x v="5"/>
    <x v="4"/>
  </r>
  <r>
    <d v="2024-06-21T00:00:00"/>
    <x v="172"/>
    <x v="1"/>
    <n v="3324.71"/>
    <x v="6"/>
    <x v="2"/>
    <x v="3"/>
    <x v="0"/>
    <x v="2"/>
    <x v="1"/>
  </r>
  <r>
    <d v="2024-06-22T00:00:00"/>
    <x v="173"/>
    <x v="0"/>
    <n v="4326.46"/>
    <x v="4"/>
    <x v="0"/>
    <x v="4"/>
    <x v="4"/>
    <x v="5"/>
    <x v="4"/>
  </r>
  <r>
    <d v="2024-06-23T00:00:00"/>
    <x v="174"/>
    <x v="1"/>
    <n v="2029.92"/>
    <x v="7"/>
    <x v="1"/>
    <x v="4"/>
    <x v="0"/>
    <x v="3"/>
    <x v="2"/>
  </r>
  <r>
    <d v="2024-06-24T00:00:00"/>
    <x v="175"/>
    <x v="0"/>
    <n v="3767.77"/>
    <x v="3"/>
    <x v="3"/>
    <x v="1"/>
    <x v="2"/>
    <x v="0"/>
    <x v="0"/>
  </r>
  <r>
    <d v="2024-06-25T00:00:00"/>
    <x v="176"/>
    <x v="1"/>
    <n v="3700.45"/>
    <x v="7"/>
    <x v="2"/>
    <x v="2"/>
    <x v="9"/>
    <x v="8"/>
    <x v="7"/>
  </r>
  <r>
    <d v="2024-06-26T00:00:00"/>
    <x v="177"/>
    <x v="0"/>
    <n v="3481.84"/>
    <x v="0"/>
    <x v="2"/>
    <x v="1"/>
    <x v="7"/>
    <x v="8"/>
    <x v="7"/>
  </r>
  <r>
    <d v="2024-06-27T00:00:00"/>
    <x v="178"/>
    <x v="1"/>
    <n v="1693.55"/>
    <x v="4"/>
    <x v="3"/>
    <x v="0"/>
    <x v="0"/>
    <x v="3"/>
    <x v="2"/>
  </r>
  <r>
    <d v="2024-06-28T00:00:00"/>
    <x v="179"/>
    <x v="1"/>
    <n v="2823.46"/>
    <x v="1"/>
    <x v="3"/>
    <x v="3"/>
    <x v="1"/>
    <x v="0"/>
    <x v="0"/>
  </r>
  <r>
    <d v="2024-06-29T00:00:00"/>
    <x v="180"/>
    <x v="1"/>
    <n v="4796.08"/>
    <x v="0"/>
    <x v="3"/>
    <x v="2"/>
    <x v="4"/>
    <x v="3"/>
    <x v="2"/>
  </r>
  <r>
    <d v="2024-06-30T00:00:00"/>
    <x v="181"/>
    <x v="1"/>
    <n v="4046.77"/>
    <x v="3"/>
    <x v="0"/>
    <x v="4"/>
    <x v="7"/>
    <x v="8"/>
    <x v="7"/>
  </r>
  <r>
    <d v="2024-07-01T00:00:00"/>
    <x v="182"/>
    <x v="0"/>
    <n v="3035.01"/>
    <x v="4"/>
    <x v="2"/>
    <x v="2"/>
    <x v="8"/>
    <x v="5"/>
    <x v="4"/>
  </r>
  <r>
    <d v="2024-07-02T00:00:00"/>
    <x v="183"/>
    <x v="0"/>
    <n v="2773.7"/>
    <x v="0"/>
    <x v="2"/>
    <x v="2"/>
    <x v="3"/>
    <x v="0"/>
    <x v="0"/>
  </r>
  <r>
    <d v="2024-07-03T00:00:00"/>
    <x v="184"/>
    <x v="0"/>
    <n v="3672.26"/>
    <x v="5"/>
    <x v="0"/>
    <x v="1"/>
    <x v="7"/>
    <x v="7"/>
    <x v="6"/>
  </r>
  <r>
    <d v="2024-07-04T00:00:00"/>
    <x v="185"/>
    <x v="0"/>
    <n v="1306.68"/>
    <x v="5"/>
    <x v="1"/>
    <x v="2"/>
    <x v="4"/>
    <x v="2"/>
    <x v="1"/>
  </r>
  <r>
    <d v="2024-07-05T00:00:00"/>
    <x v="186"/>
    <x v="0"/>
    <n v="4276.63"/>
    <x v="4"/>
    <x v="2"/>
    <x v="1"/>
    <x v="0"/>
    <x v="0"/>
    <x v="0"/>
  </r>
  <r>
    <d v="2024-07-06T00:00:00"/>
    <x v="187"/>
    <x v="1"/>
    <n v="2587.66"/>
    <x v="1"/>
    <x v="2"/>
    <x v="2"/>
    <x v="6"/>
    <x v="2"/>
    <x v="1"/>
  </r>
  <r>
    <d v="2024-07-07T00:00:00"/>
    <x v="188"/>
    <x v="0"/>
    <n v="4764.9799999999996"/>
    <x v="1"/>
    <x v="2"/>
    <x v="0"/>
    <x v="7"/>
    <x v="0"/>
    <x v="0"/>
  </r>
  <r>
    <d v="2024-07-08T00:00:00"/>
    <x v="189"/>
    <x v="1"/>
    <n v="3161.16"/>
    <x v="1"/>
    <x v="3"/>
    <x v="4"/>
    <x v="5"/>
    <x v="9"/>
    <x v="5"/>
  </r>
  <r>
    <d v="2024-07-09T00:00:00"/>
    <x v="190"/>
    <x v="1"/>
    <n v="2875.29"/>
    <x v="7"/>
    <x v="2"/>
    <x v="3"/>
    <x v="9"/>
    <x v="4"/>
    <x v="3"/>
  </r>
  <r>
    <d v="2024-07-10T00:00:00"/>
    <x v="191"/>
    <x v="1"/>
    <n v="3979.74"/>
    <x v="5"/>
    <x v="0"/>
    <x v="3"/>
    <x v="7"/>
    <x v="5"/>
    <x v="4"/>
  </r>
  <r>
    <d v="2024-07-11T00:00:00"/>
    <x v="192"/>
    <x v="0"/>
    <n v="3618.66"/>
    <x v="8"/>
    <x v="2"/>
    <x v="2"/>
    <x v="4"/>
    <x v="9"/>
    <x v="5"/>
  </r>
  <r>
    <d v="2024-07-12T00:00:00"/>
    <x v="193"/>
    <x v="1"/>
    <n v="1094.0999999999999"/>
    <x v="7"/>
    <x v="3"/>
    <x v="0"/>
    <x v="2"/>
    <x v="8"/>
    <x v="7"/>
  </r>
  <r>
    <d v="2024-07-13T00:00:00"/>
    <x v="194"/>
    <x v="1"/>
    <n v="2160.2600000000002"/>
    <x v="2"/>
    <x v="3"/>
    <x v="4"/>
    <x v="0"/>
    <x v="4"/>
    <x v="3"/>
  </r>
  <r>
    <d v="2024-07-14T00:00:00"/>
    <x v="195"/>
    <x v="0"/>
    <n v="3257.49"/>
    <x v="6"/>
    <x v="3"/>
    <x v="4"/>
    <x v="4"/>
    <x v="2"/>
    <x v="1"/>
  </r>
  <r>
    <d v="2024-07-15T00:00:00"/>
    <x v="196"/>
    <x v="1"/>
    <n v="3669.67"/>
    <x v="7"/>
    <x v="3"/>
    <x v="1"/>
    <x v="5"/>
    <x v="6"/>
    <x v="5"/>
  </r>
  <r>
    <d v="2024-07-16T00:00:00"/>
    <x v="197"/>
    <x v="0"/>
    <n v="3789.08"/>
    <x v="3"/>
    <x v="2"/>
    <x v="4"/>
    <x v="3"/>
    <x v="5"/>
    <x v="4"/>
  </r>
  <r>
    <d v="2024-07-17T00:00:00"/>
    <x v="198"/>
    <x v="0"/>
    <n v="2242.5700000000002"/>
    <x v="2"/>
    <x v="0"/>
    <x v="3"/>
    <x v="0"/>
    <x v="3"/>
    <x v="2"/>
  </r>
  <r>
    <d v="2024-07-18T00:00:00"/>
    <x v="199"/>
    <x v="1"/>
    <n v="4949.9399999999996"/>
    <x v="4"/>
    <x v="3"/>
    <x v="0"/>
    <x v="6"/>
    <x v="1"/>
    <x v="0"/>
  </r>
  <r>
    <d v="2024-07-19T00:00:00"/>
    <x v="200"/>
    <x v="1"/>
    <n v="2288.9699999999998"/>
    <x v="8"/>
    <x v="2"/>
    <x v="4"/>
    <x v="8"/>
    <x v="0"/>
    <x v="0"/>
  </r>
  <r>
    <d v="2024-07-20T00:00:00"/>
    <x v="201"/>
    <x v="0"/>
    <n v="3605.57"/>
    <x v="4"/>
    <x v="3"/>
    <x v="4"/>
    <x v="4"/>
    <x v="1"/>
    <x v="0"/>
  </r>
  <r>
    <d v="2024-07-21T00:00:00"/>
    <x v="202"/>
    <x v="0"/>
    <n v="3096.58"/>
    <x v="7"/>
    <x v="1"/>
    <x v="0"/>
    <x v="7"/>
    <x v="5"/>
    <x v="4"/>
  </r>
  <r>
    <d v="2024-07-22T00:00:00"/>
    <x v="203"/>
    <x v="0"/>
    <n v="2704.57"/>
    <x v="6"/>
    <x v="0"/>
    <x v="1"/>
    <x v="8"/>
    <x v="7"/>
    <x v="6"/>
  </r>
  <r>
    <d v="2024-07-23T00:00:00"/>
    <x v="204"/>
    <x v="0"/>
    <n v="4062.09"/>
    <x v="1"/>
    <x v="1"/>
    <x v="3"/>
    <x v="8"/>
    <x v="6"/>
    <x v="5"/>
  </r>
  <r>
    <d v="2024-07-24T00:00:00"/>
    <x v="205"/>
    <x v="1"/>
    <n v="4076.63"/>
    <x v="1"/>
    <x v="2"/>
    <x v="2"/>
    <x v="6"/>
    <x v="1"/>
    <x v="0"/>
  </r>
  <r>
    <d v="2024-07-25T00:00:00"/>
    <x v="206"/>
    <x v="0"/>
    <n v="4812.41"/>
    <x v="4"/>
    <x v="1"/>
    <x v="4"/>
    <x v="8"/>
    <x v="2"/>
    <x v="1"/>
  </r>
  <r>
    <d v="2024-07-26T00:00:00"/>
    <x v="207"/>
    <x v="0"/>
    <n v="3519.54"/>
    <x v="3"/>
    <x v="2"/>
    <x v="1"/>
    <x v="5"/>
    <x v="5"/>
    <x v="4"/>
  </r>
  <r>
    <d v="2024-07-27T00:00:00"/>
    <x v="208"/>
    <x v="1"/>
    <n v="3386.95"/>
    <x v="1"/>
    <x v="0"/>
    <x v="2"/>
    <x v="2"/>
    <x v="7"/>
    <x v="6"/>
  </r>
  <r>
    <d v="2024-07-28T00:00:00"/>
    <x v="209"/>
    <x v="0"/>
    <n v="2789.49"/>
    <x v="2"/>
    <x v="0"/>
    <x v="0"/>
    <x v="8"/>
    <x v="6"/>
    <x v="5"/>
  </r>
  <r>
    <d v="2024-07-29T00:00:00"/>
    <x v="210"/>
    <x v="0"/>
    <n v="1963.13"/>
    <x v="0"/>
    <x v="1"/>
    <x v="1"/>
    <x v="9"/>
    <x v="5"/>
    <x v="4"/>
  </r>
  <r>
    <d v="2024-07-30T00:00:00"/>
    <x v="211"/>
    <x v="1"/>
    <n v="3074.09"/>
    <x v="3"/>
    <x v="2"/>
    <x v="1"/>
    <x v="6"/>
    <x v="1"/>
    <x v="0"/>
  </r>
  <r>
    <d v="2024-07-31T00:00:00"/>
    <x v="212"/>
    <x v="0"/>
    <n v="4121.1000000000004"/>
    <x v="5"/>
    <x v="1"/>
    <x v="1"/>
    <x v="7"/>
    <x v="5"/>
    <x v="4"/>
  </r>
  <r>
    <d v="2024-08-01T00:00:00"/>
    <x v="213"/>
    <x v="0"/>
    <n v="2075.9699999999998"/>
    <x v="7"/>
    <x v="1"/>
    <x v="2"/>
    <x v="4"/>
    <x v="4"/>
    <x v="3"/>
  </r>
  <r>
    <d v="2024-08-02T00:00:00"/>
    <x v="214"/>
    <x v="1"/>
    <n v="1570.8"/>
    <x v="3"/>
    <x v="2"/>
    <x v="0"/>
    <x v="6"/>
    <x v="9"/>
    <x v="5"/>
  </r>
  <r>
    <d v="2024-08-03T00:00:00"/>
    <x v="215"/>
    <x v="1"/>
    <n v="1810.97"/>
    <x v="1"/>
    <x v="3"/>
    <x v="0"/>
    <x v="1"/>
    <x v="7"/>
    <x v="6"/>
  </r>
  <r>
    <d v="2024-08-04T00:00:00"/>
    <x v="216"/>
    <x v="1"/>
    <n v="2537.39"/>
    <x v="7"/>
    <x v="1"/>
    <x v="0"/>
    <x v="0"/>
    <x v="2"/>
    <x v="1"/>
  </r>
  <r>
    <d v="2024-08-05T00:00:00"/>
    <x v="217"/>
    <x v="1"/>
    <n v="2826.22"/>
    <x v="2"/>
    <x v="2"/>
    <x v="3"/>
    <x v="4"/>
    <x v="5"/>
    <x v="4"/>
  </r>
  <r>
    <d v="2024-08-06T00:00:00"/>
    <x v="218"/>
    <x v="1"/>
    <n v="4297.12"/>
    <x v="4"/>
    <x v="2"/>
    <x v="2"/>
    <x v="4"/>
    <x v="9"/>
    <x v="5"/>
  </r>
  <r>
    <d v="2024-08-07T00:00:00"/>
    <x v="219"/>
    <x v="1"/>
    <n v="2042.31"/>
    <x v="1"/>
    <x v="2"/>
    <x v="0"/>
    <x v="1"/>
    <x v="0"/>
    <x v="0"/>
  </r>
  <r>
    <d v="2024-08-08T00:00:00"/>
    <x v="220"/>
    <x v="1"/>
    <n v="3859.61"/>
    <x v="2"/>
    <x v="3"/>
    <x v="3"/>
    <x v="8"/>
    <x v="7"/>
    <x v="6"/>
  </r>
  <r>
    <d v="2024-08-09T00:00:00"/>
    <x v="221"/>
    <x v="1"/>
    <n v="1908.52"/>
    <x v="1"/>
    <x v="3"/>
    <x v="0"/>
    <x v="3"/>
    <x v="1"/>
    <x v="0"/>
  </r>
  <r>
    <d v="2024-08-10T00:00:00"/>
    <x v="222"/>
    <x v="1"/>
    <n v="1140.4100000000001"/>
    <x v="0"/>
    <x v="3"/>
    <x v="2"/>
    <x v="5"/>
    <x v="9"/>
    <x v="5"/>
  </r>
  <r>
    <d v="2024-08-11T00:00:00"/>
    <x v="223"/>
    <x v="0"/>
    <n v="4258.0600000000004"/>
    <x v="0"/>
    <x v="1"/>
    <x v="2"/>
    <x v="5"/>
    <x v="0"/>
    <x v="0"/>
  </r>
  <r>
    <d v="2024-08-12T00:00:00"/>
    <x v="224"/>
    <x v="0"/>
    <n v="4747.0600000000004"/>
    <x v="1"/>
    <x v="0"/>
    <x v="3"/>
    <x v="9"/>
    <x v="9"/>
    <x v="5"/>
  </r>
  <r>
    <d v="2024-08-13T00:00:00"/>
    <x v="225"/>
    <x v="1"/>
    <n v="4935.82"/>
    <x v="8"/>
    <x v="3"/>
    <x v="0"/>
    <x v="9"/>
    <x v="1"/>
    <x v="0"/>
  </r>
  <r>
    <d v="2024-08-14T00:00:00"/>
    <x v="226"/>
    <x v="1"/>
    <n v="4928.88"/>
    <x v="5"/>
    <x v="0"/>
    <x v="2"/>
    <x v="1"/>
    <x v="7"/>
    <x v="6"/>
  </r>
  <r>
    <d v="2024-08-15T00:00:00"/>
    <x v="227"/>
    <x v="1"/>
    <n v="2690.59"/>
    <x v="5"/>
    <x v="2"/>
    <x v="2"/>
    <x v="2"/>
    <x v="7"/>
    <x v="6"/>
  </r>
  <r>
    <d v="2024-08-16T00:00:00"/>
    <x v="228"/>
    <x v="1"/>
    <n v="4230.8599999999997"/>
    <x v="6"/>
    <x v="1"/>
    <x v="0"/>
    <x v="6"/>
    <x v="0"/>
    <x v="0"/>
  </r>
  <r>
    <d v="2024-08-17T00:00:00"/>
    <x v="229"/>
    <x v="0"/>
    <n v="2990.25"/>
    <x v="7"/>
    <x v="3"/>
    <x v="1"/>
    <x v="3"/>
    <x v="6"/>
    <x v="5"/>
  </r>
  <r>
    <d v="2024-08-18T00:00:00"/>
    <x v="230"/>
    <x v="1"/>
    <n v="2814.41"/>
    <x v="8"/>
    <x v="3"/>
    <x v="4"/>
    <x v="2"/>
    <x v="2"/>
    <x v="1"/>
  </r>
  <r>
    <d v="2024-08-19T00:00:00"/>
    <x v="231"/>
    <x v="0"/>
    <n v="1176.77"/>
    <x v="5"/>
    <x v="0"/>
    <x v="1"/>
    <x v="2"/>
    <x v="1"/>
    <x v="0"/>
  </r>
  <r>
    <d v="2024-08-20T00:00:00"/>
    <x v="232"/>
    <x v="0"/>
    <n v="3074.35"/>
    <x v="3"/>
    <x v="0"/>
    <x v="0"/>
    <x v="5"/>
    <x v="0"/>
    <x v="0"/>
  </r>
  <r>
    <d v="2024-08-21T00:00:00"/>
    <x v="233"/>
    <x v="0"/>
    <n v="4273.24"/>
    <x v="8"/>
    <x v="1"/>
    <x v="4"/>
    <x v="2"/>
    <x v="8"/>
    <x v="7"/>
  </r>
  <r>
    <d v="2024-08-22T00:00:00"/>
    <x v="234"/>
    <x v="1"/>
    <n v="1729.69"/>
    <x v="2"/>
    <x v="2"/>
    <x v="4"/>
    <x v="1"/>
    <x v="2"/>
    <x v="1"/>
  </r>
  <r>
    <d v="2024-08-23T00:00:00"/>
    <x v="235"/>
    <x v="1"/>
    <n v="4816.5200000000004"/>
    <x v="5"/>
    <x v="2"/>
    <x v="0"/>
    <x v="9"/>
    <x v="1"/>
    <x v="0"/>
  </r>
  <r>
    <d v="2024-08-24T00:00:00"/>
    <x v="236"/>
    <x v="0"/>
    <n v="3176.35"/>
    <x v="0"/>
    <x v="1"/>
    <x v="4"/>
    <x v="6"/>
    <x v="4"/>
    <x v="3"/>
  </r>
  <r>
    <d v="2024-08-25T00:00:00"/>
    <x v="237"/>
    <x v="1"/>
    <n v="4463.28"/>
    <x v="8"/>
    <x v="3"/>
    <x v="3"/>
    <x v="9"/>
    <x v="3"/>
    <x v="2"/>
  </r>
  <r>
    <d v="2024-08-26T00:00:00"/>
    <x v="238"/>
    <x v="1"/>
    <n v="1074.54"/>
    <x v="8"/>
    <x v="3"/>
    <x v="3"/>
    <x v="4"/>
    <x v="1"/>
    <x v="0"/>
  </r>
  <r>
    <d v="2024-08-27T00:00:00"/>
    <x v="239"/>
    <x v="0"/>
    <n v="2172.96"/>
    <x v="8"/>
    <x v="2"/>
    <x v="4"/>
    <x v="1"/>
    <x v="8"/>
    <x v="7"/>
  </r>
  <r>
    <d v="2024-08-28T00:00:00"/>
    <x v="240"/>
    <x v="1"/>
    <n v="2390.52"/>
    <x v="5"/>
    <x v="3"/>
    <x v="1"/>
    <x v="3"/>
    <x v="5"/>
    <x v="4"/>
  </r>
  <r>
    <d v="2024-08-29T00:00:00"/>
    <x v="241"/>
    <x v="0"/>
    <n v="4277.03"/>
    <x v="0"/>
    <x v="0"/>
    <x v="3"/>
    <x v="4"/>
    <x v="7"/>
    <x v="6"/>
  </r>
  <r>
    <d v="2024-08-30T00:00:00"/>
    <x v="242"/>
    <x v="1"/>
    <n v="2056.1999999999998"/>
    <x v="8"/>
    <x v="1"/>
    <x v="4"/>
    <x v="7"/>
    <x v="0"/>
    <x v="0"/>
  </r>
  <r>
    <d v="2024-08-31T00:00:00"/>
    <x v="243"/>
    <x v="0"/>
    <n v="2649.68"/>
    <x v="8"/>
    <x v="1"/>
    <x v="1"/>
    <x v="9"/>
    <x v="3"/>
    <x v="2"/>
  </r>
  <r>
    <d v="2024-09-01T00:00:00"/>
    <x v="244"/>
    <x v="1"/>
    <n v="4981.08"/>
    <x v="0"/>
    <x v="0"/>
    <x v="2"/>
    <x v="2"/>
    <x v="1"/>
    <x v="0"/>
  </r>
  <r>
    <d v="2024-09-02T00:00:00"/>
    <x v="245"/>
    <x v="1"/>
    <n v="2737.71"/>
    <x v="6"/>
    <x v="1"/>
    <x v="4"/>
    <x v="9"/>
    <x v="6"/>
    <x v="5"/>
  </r>
  <r>
    <d v="2024-09-03T00:00:00"/>
    <x v="246"/>
    <x v="1"/>
    <n v="3228.03"/>
    <x v="0"/>
    <x v="3"/>
    <x v="1"/>
    <x v="0"/>
    <x v="8"/>
    <x v="7"/>
  </r>
  <r>
    <d v="2024-09-04T00:00:00"/>
    <x v="247"/>
    <x v="1"/>
    <n v="2088.59"/>
    <x v="0"/>
    <x v="2"/>
    <x v="1"/>
    <x v="1"/>
    <x v="1"/>
    <x v="0"/>
  </r>
  <r>
    <d v="2024-09-05T00:00:00"/>
    <x v="248"/>
    <x v="0"/>
    <n v="2638.07"/>
    <x v="5"/>
    <x v="2"/>
    <x v="1"/>
    <x v="4"/>
    <x v="6"/>
    <x v="5"/>
  </r>
  <r>
    <d v="2024-09-06T00:00:00"/>
    <x v="249"/>
    <x v="0"/>
    <n v="2947.84"/>
    <x v="3"/>
    <x v="2"/>
    <x v="4"/>
    <x v="9"/>
    <x v="8"/>
    <x v="7"/>
  </r>
  <r>
    <d v="2024-09-07T00:00:00"/>
    <x v="250"/>
    <x v="0"/>
    <n v="4093.57"/>
    <x v="3"/>
    <x v="0"/>
    <x v="0"/>
    <x v="4"/>
    <x v="4"/>
    <x v="3"/>
  </r>
  <r>
    <d v="2024-09-08T00:00:00"/>
    <x v="251"/>
    <x v="0"/>
    <n v="2837.96"/>
    <x v="1"/>
    <x v="3"/>
    <x v="4"/>
    <x v="4"/>
    <x v="2"/>
    <x v="1"/>
  </r>
  <r>
    <d v="2024-09-09T00:00:00"/>
    <x v="252"/>
    <x v="1"/>
    <n v="2336.4299999999998"/>
    <x v="6"/>
    <x v="2"/>
    <x v="0"/>
    <x v="4"/>
    <x v="3"/>
    <x v="2"/>
  </r>
  <r>
    <d v="2024-09-10T00:00:00"/>
    <x v="253"/>
    <x v="1"/>
    <n v="4460.3999999999996"/>
    <x v="8"/>
    <x v="3"/>
    <x v="4"/>
    <x v="6"/>
    <x v="9"/>
    <x v="5"/>
  </r>
  <r>
    <d v="2024-09-11T00:00:00"/>
    <x v="254"/>
    <x v="0"/>
    <n v="3751.45"/>
    <x v="7"/>
    <x v="1"/>
    <x v="3"/>
    <x v="0"/>
    <x v="2"/>
    <x v="1"/>
  </r>
  <r>
    <d v="2024-09-12T00:00:00"/>
    <x v="255"/>
    <x v="0"/>
    <n v="4861.1400000000003"/>
    <x v="7"/>
    <x v="3"/>
    <x v="1"/>
    <x v="9"/>
    <x v="9"/>
    <x v="5"/>
  </r>
  <r>
    <d v="2024-09-13T00:00:00"/>
    <x v="256"/>
    <x v="1"/>
    <n v="1085.6099999999999"/>
    <x v="7"/>
    <x v="0"/>
    <x v="2"/>
    <x v="8"/>
    <x v="9"/>
    <x v="5"/>
  </r>
  <r>
    <d v="2024-09-14T00:00:00"/>
    <x v="257"/>
    <x v="1"/>
    <n v="2266.9299999999998"/>
    <x v="1"/>
    <x v="0"/>
    <x v="4"/>
    <x v="1"/>
    <x v="2"/>
    <x v="1"/>
  </r>
  <r>
    <d v="2024-09-15T00:00:00"/>
    <x v="258"/>
    <x v="1"/>
    <n v="2510.9899999999998"/>
    <x v="4"/>
    <x v="3"/>
    <x v="0"/>
    <x v="2"/>
    <x v="3"/>
    <x v="2"/>
  </r>
  <r>
    <d v="2024-09-16T00:00:00"/>
    <x v="259"/>
    <x v="0"/>
    <n v="1982.34"/>
    <x v="0"/>
    <x v="1"/>
    <x v="1"/>
    <x v="1"/>
    <x v="9"/>
    <x v="5"/>
  </r>
  <r>
    <d v="2024-09-17T00:00:00"/>
    <x v="260"/>
    <x v="0"/>
    <n v="2607.62"/>
    <x v="4"/>
    <x v="3"/>
    <x v="0"/>
    <x v="8"/>
    <x v="4"/>
    <x v="3"/>
  </r>
  <r>
    <d v="2024-09-18T00:00:00"/>
    <x v="261"/>
    <x v="0"/>
    <n v="1869.08"/>
    <x v="7"/>
    <x v="3"/>
    <x v="2"/>
    <x v="0"/>
    <x v="7"/>
    <x v="6"/>
  </r>
  <r>
    <d v="2024-09-19T00:00:00"/>
    <x v="262"/>
    <x v="1"/>
    <n v="3903.56"/>
    <x v="3"/>
    <x v="0"/>
    <x v="4"/>
    <x v="5"/>
    <x v="2"/>
    <x v="1"/>
  </r>
  <r>
    <d v="2024-09-20T00:00:00"/>
    <x v="263"/>
    <x v="0"/>
    <n v="3092.05"/>
    <x v="7"/>
    <x v="1"/>
    <x v="1"/>
    <x v="9"/>
    <x v="7"/>
    <x v="6"/>
  </r>
  <r>
    <d v="2024-09-21T00:00:00"/>
    <x v="264"/>
    <x v="1"/>
    <n v="4914.59"/>
    <x v="8"/>
    <x v="0"/>
    <x v="1"/>
    <x v="4"/>
    <x v="6"/>
    <x v="5"/>
  </r>
  <r>
    <d v="2024-09-22T00:00:00"/>
    <x v="265"/>
    <x v="1"/>
    <n v="3468.34"/>
    <x v="7"/>
    <x v="0"/>
    <x v="1"/>
    <x v="2"/>
    <x v="0"/>
    <x v="0"/>
  </r>
  <r>
    <d v="2024-09-23T00:00:00"/>
    <x v="266"/>
    <x v="1"/>
    <n v="3900.85"/>
    <x v="4"/>
    <x v="1"/>
    <x v="3"/>
    <x v="2"/>
    <x v="4"/>
    <x v="3"/>
  </r>
  <r>
    <d v="2024-09-24T00:00:00"/>
    <x v="267"/>
    <x v="1"/>
    <n v="2440.9299999999998"/>
    <x v="0"/>
    <x v="3"/>
    <x v="0"/>
    <x v="6"/>
    <x v="7"/>
    <x v="6"/>
  </r>
  <r>
    <d v="2024-09-25T00:00:00"/>
    <x v="268"/>
    <x v="0"/>
    <n v="1059.27"/>
    <x v="3"/>
    <x v="3"/>
    <x v="4"/>
    <x v="7"/>
    <x v="7"/>
    <x v="6"/>
  </r>
  <r>
    <d v="2024-09-26T00:00:00"/>
    <x v="269"/>
    <x v="0"/>
    <n v="4858.3999999999996"/>
    <x v="4"/>
    <x v="3"/>
    <x v="3"/>
    <x v="1"/>
    <x v="0"/>
    <x v="0"/>
  </r>
  <r>
    <d v="2024-09-27T00:00:00"/>
    <x v="270"/>
    <x v="1"/>
    <n v="4038.5"/>
    <x v="4"/>
    <x v="1"/>
    <x v="4"/>
    <x v="8"/>
    <x v="6"/>
    <x v="5"/>
  </r>
  <r>
    <d v="2024-09-28T00:00:00"/>
    <x v="271"/>
    <x v="0"/>
    <n v="2959.35"/>
    <x v="1"/>
    <x v="3"/>
    <x v="1"/>
    <x v="0"/>
    <x v="6"/>
    <x v="5"/>
  </r>
  <r>
    <d v="2024-09-29T00:00:00"/>
    <x v="272"/>
    <x v="0"/>
    <n v="4353.47"/>
    <x v="0"/>
    <x v="2"/>
    <x v="1"/>
    <x v="9"/>
    <x v="6"/>
    <x v="5"/>
  </r>
  <r>
    <d v="2024-09-30T00:00:00"/>
    <x v="273"/>
    <x v="0"/>
    <n v="4384.13"/>
    <x v="8"/>
    <x v="1"/>
    <x v="3"/>
    <x v="9"/>
    <x v="7"/>
    <x v="6"/>
  </r>
  <r>
    <d v="2024-10-01T00:00:00"/>
    <x v="274"/>
    <x v="1"/>
    <n v="3860.21"/>
    <x v="5"/>
    <x v="1"/>
    <x v="2"/>
    <x v="7"/>
    <x v="2"/>
    <x v="1"/>
  </r>
  <r>
    <d v="2024-10-02T00:00:00"/>
    <x v="275"/>
    <x v="1"/>
    <n v="2304.86"/>
    <x v="0"/>
    <x v="1"/>
    <x v="2"/>
    <x v="5"/>
    <x v="6"/>
    <x v="5"/>
  </r>
  <r>
    <d v="2024-10-03T00:00:00"/>
    <x v="276"/>
    <x v="1"/>
    <n v="3179.19"/>
    <x v="8"/>
    <x v="3"/>
    <x v="2"/>
    <x v="7"/>
    <x v="2"/>
    <x v="1"/>
  </r>
  <r>
    <d v="2024-10-04T00:00:00"/>
    <x v="277"/>
    <x v="0"/>
    <n v="4987.07"/>
    <x v="1"/>
    <x v="0"/>
    <x v="0"/>
    <x v="1"/>
    <x v="0"/>
    <x v="0"/>
  </r>
  <r>
    <d v="2024-10-05T00:00:00"/>
    <x v="278"/>
    <x v="1"/>
    <n v="2622.73"/>
    <x v="8"/>
    <x v="1"/>
    <x v="0"/>
    <x v="1"/>
    <x v="9"/>
    <x v="5"/>
  </r>
  <r>
    <d v="2024-10-06T00:00:00"/>
    <x v="279"/>
    <x v="0"/>
    <n v="1979.64"/>
    <x v="7"/>
    <x v="0"/>
    <x v="1"/>
    <x v="4"/>
    <x v="8"/>
    <x v="7"/>
  </r>
  <r>
    <d v="2024-10-07T00:00:00"/>
    <x v="280"/>
    <x v="0"/>
    <n v="4653.3500000000004"/>
    <x v="3"/>
    <x v="1"/>
    <x v="2"/>
    <x v="1"/>
    <x v="4"/>
    <x v="3"/>
  </r>
  <r>
    <d v="2024-10-08T00:00:00"/>
    <x v="281"/>
    <x v="0"/>
    <n v="1736.77"/>
    <x v="4"/>
    <x v="1"/>
    <x v="1"/>
    <x v="8"/>
    <x v="1"/>
    <x v="0"/>
  </r>
  <r>
    <d v="2024-10-09T00:00:00"/>
    <x v="282"/>
    <x v="0"/>
    <n v="2736.95"/>
    <x v="2"/>
    <x v="1"/>
    <x v="1"/>
    <x v="2"/>
    <x v="9"/>
    <x v="5"/>
  </r>
  <r>
    <d v="2024-10-10T00:00:00"/>
    <x v="283"/>
    <x v="1"/>
    <n v="2628.91"/>
    <x v="4"/>
    <x v="0"/>
    <x v="4"/>
    <x v="5"/>
    <x v="7"/>
    <x v="6"/>
  </r>
  <r>
    <d v="2024-10-11T00:00:00"/>
    <x v="284"/>
    <x v="0"/>
    <n v="3515.46"/>
    <x v="3"/>
    <x v="1"/>
    <x v="4"/>
    <x v="5"/>
    <x v="9"/>
    <x v="5"/>
  </r>
  <r>
    <d v="2024-10-12T00:00:00"/>
    <x v="285"/>
    <x v="1"/>
    <n v="1087.04"/>
    <x v="2"/>
    <x v="3"/>
    <x v="4"/>
    <x v="0"/>
    <x v="3"/>
    <x v="2"/>
  </r>
  <r>
    <d v="2024-10-13T00:00:00"/>
    <x v="286"/>
    <x v="0"/>
    <n v="3461.9"/>
    <x v="1"/>
    <x v="2"/>
    <x v="0"/>
    <x v="3"/>
    <x v="4"/>
    <x v="3"/>
  </r>
  <r>
    <d v="2024-10-14T00:00:00"/>
    <x v="287"/>
    <x v="1"/>
    <n v="2080.9"/>
    <x v="2"/>
    <x v="3"/>
    <x v="2"/>
    <x v="3"/>
    <x v="1"/>
    <x v="0"/>
  </r>
  <r>
    <d v="2024-10-15T00:00:00"/>
    <x v="288"/>
    <x v="0"/>
    <n v="4594.26"/>
    <x v="3"/>
    <x v="1"/>
    <x v="0"/>
    <x v="2"/>
    <x v="2"/>
    <x v="1"/>
  </r>
  <r>
    <d v="2024-10-16T00:00:00"/>
    <x v="289"/>
    <x v="1"/>
    <n v="1463.2"/>
    <x v="1"/>
    <x v="3"/>
    <x v="4"/>
    <x v="5"/>
    <x v="0"/>
    <x v="0"/>
  </r>
  <r>
    <d v="2024-10-17T00:00:00"/>
    <x v="290"/>
    <x v="0"/>
    <n v="3387.18"/>
    <x v="0"/>
    <x v="3"/>
    <x v="0"/>
    <x v="7"/>
    <x v="0"/>
    <x v="0"/>
  </r>
  <r>
    <d v="2024-10-18T00:00:00"/>
    <x v="291"/>
    <x v="1"/>
    <n v="1103.92"/>
    <x v="2"/>
    <x v="2"/>
    <x v="0"/>
    <x v="5"/>
    <x v="6"/>
    <x v="5"/>
  </r>
  <r>
    <d v="2024-10-19T00:00:00"/>
    <x v="292"/>
    <x v="1"/>
    <n v="2194.75"/>
    <x v="1"/>
    <x v="2"/>
    <x v="1"/>
    <x v="7"/>
    <x v="6"/>
    <x v="5"/>
  </r>
  <r>
    <d v="2024-10-20T00:00:00"/>
    <x v="293"/>
    <x v="0"/>
    <n v="1039.19"/>
    <x v="4"/>
    <x v="3"/>
    <x v="3"/>
    <x v="5"/>
    <x v="4"/>
    <x v="3"/>
  </r>
  <r>
    <d v="2024-10-21T00:00:00"/>
    <x v="294"/>
    <x v="1"/>
    <n v="1281.31"/>
    <x v="0"/>
    <x v="0"/>
    <x v="0"/>
    <x v="0"/>
    <x v="8"/>
    <x v="7"/>
  </r>
  <r>
    <d v="2024-10-22T00:00:00"/>
    <x v="295"/>
    <x v="0"/>
    <n v="1263.06"/>
    <x v="5"/>
    <x v="1"/>
    <x v="3"/>
    <x v="8"/>
    <x v="7"/>
    <x v="6"/>
  </r>
  <r>
    <d v="2024-10-23T00:00:00"/>
    <x v="296"/>
    <x v="1"/>
    <n v="1356.18"/>
    <x v="5"/>
    <x v="0"/>
    <x v="3"/>
    <x v="9"/>
    <x v="9"/>
    <x v="5"/>
  </r>
  <r>
    <d v="2024-10-24T00:00:00"/>
    <x v="297"/>
    <x v="1"/>
    <n v="2523.67"/>
    <x v="4"/>
    <x v="0"/>
    <x v="4"/>
    <x v="9"/>
    <x v="6"/>
    <x v="5"/>
  </r>
  <r>
    <d v="2024-10-25T00:00:00"/>
    <x v="298"/>
    <x v="1"/>
    <n v="4801.0200000000004"/>
    <x v="3"/>
    <x v="1"/>
    <x v="3"/>
    <x v="5"/>
    <x v="5"/>
    <x v="4"/>
  </r>
  <r>
    <d v="2024-10-26T00:00:00"/>
    <x v="299"/>
    <x v="1"/>
    <n v="3536.13"/>
    <x v="5"/>
    <x v="3"/>
    <x v="2"/>
    <x v="4"/>
    <x v="3"/>
    <x v="2"/>
  </r>
  <r>
    <d v="2024-10-27T00:00:00"/>
    <x v="300"/>
    <x v="1"/>
    <n v="3300.79"/>
    <x v="4"/>
    <x v="1"/>
    <x v="2"/>
    <x v="5"/>
    <x v="2"/>
    <x v="1"/>
  </r>
  <r>
    <d v="2024-10-28T00:00:00"/>
    <x v="301"/>
    <x v="0"/>
    <n v="3649.92"/>
    <x v="3"/>
    <x v="1"/>
    <x v="1"/>
    <x v="1"/>
    <x v="3"/>
    <x v="2"/>
  </r>
  <r>
    <d v="2024-10-29T00:00:00"/>
    <x v="302"/>
    <x v="1"/>
    <n v="3410.54"/>
    <x v="8"/>
    <x v="3"/>
    <x v="2"/>
    <x v="2"/>
    <x v="3"/>
    <x v="2"/>
  </r>
  <r>
    <d v="2024-10-30T00:00:00"/>
    <x v="303"/>
    <x v="1"/>
    <n v="1263.22"/>
    <x v="0"/>
    <x v="0"/>
    <x v="0"/>
    <x v="0"/>
    <x v="5"/>
    <x v="4"/>
  </r>
  <r>
    <d v="2024-10-31T00:00:00"/>
    <x v="304"/>
    <x v="1"/>
    <n v="2462.67"/>
    <x v="7"/>
    <x v="1"/>
    <x v="1"/>
    <x v="4"/>
    <x v="2"/>
    <x v="1"/>
  </r>
  <r>
    <d v="2024-11-01T00:00:00"/>
    <x v="305"/>
    <x v="0"/>
    <n v="4221.8500000000004"/>
    <x v="8"/>
    <x v="0"/>
    <x v="0"/>
    <x v="0"/>
    <x v="3"/>
    <x v="2"/>
  </r>
  <r>
    <d v="2024-11-02T00:00:00"/>
    <x v="306"/>
    <x v="0"/>
    <n v="4325.01"/>
    <x v="2"/>
    <x v="0"/>
    <x v="2"/>
    <x v="3"/>
    <x v="7"/>
    <x v="6"/>
  </r>
  <r>
    <d v="2024-11-03T00:00:00"/>
    <x v="307"/>
    <x v="1"/>
    <n v="2638.27"/>
    <x v="5"/>
    <x v="2"/>
    <x v="0"/>
    <x v="8"/>
    <x v="8"/>
    <x v="7"/>
  </r>
  <r>
    <d v="2024-11-04T00:00:00"/>
    <x v="308"/>
    <x v="1"/>
    <n v="2630.58"/>
    <x v="3"/>
    <x v="0"/>
    <x v="0"/>
    <x v="6"/>
    <x v="3"/>
    <x v="2"/>
  </r>
  <r>
    <d v="2024-11-05T00:00:00"/>
    <x v="309"/>
    <x v="1"/>
    <n v="4402.4399999999996"/>
    <x v="6"/>
    <x v="1"/>
    <x v="1"/>
    <x v="2"/>
    <x v="2"/>
    <x v="1"/>
  </r>
  <r>
    <d v="2024-11-06T00:00:00"/>
    <x v="310"/>
    <x v="1"/>
    <n v="1047.08"/>
    <x v="5"/>
    <x v="3"/>
    <x v="1"/>
    <x v="4"/>
    <x v="8"/>
    <x v="7"/>
  </r>
  <r>
    <d v="2024-11-07T00:00:00"/>
    <x v="311"/>
    <x v="0"/>
    <n v="2590.31"/>
    <x v="3"/>
    <x v="0"/>
    <x v="3"/>
    <x v="2"/>
    <x v="5"/>
    <x v="4"/>
  </r>
  <r>
    <d v="2024-11-08T00:00:00"/>
    <x v="312"/>
    <x v="0"/>
    <n v="2499.3200000000002"/>
    <x v="4"/>
    <x v="1"/>
    <x v="1"/>
    <x v="6"/>
    <x v="5"/>
    <x v="4"/>
  </r>
  <r>
    <d v="2024-11-09T00:00:00"/>
    <x v="313"/>
    <x v="0"/>
    <n v="1888.53"/>
    <x v="1"/>
    <x v="1"/>
    <x v="1"/>
    <x v="6"/>
    <x v="1"/>
    <x v="0"/>
  </r>
  <r>
    <d v="2024-11-10T00:00:00"/>
    <x v="314"/>
    <x v="1"/>
    <n v="1499.35"/>
    <x v="5"/>
    <x v="0"/>
    <x v="4"/>
    <x v="0"/>
    <x v="5"/>
    <x v="4"/>
  </r>
  <r>
    <d v="2024-11-11T00:00:00"/>
    <x v="315"/>
    <x v="1"/>
    <n v="1933.07"/>
    <x v="7"/>
    <x v="2"/>
    <x v="3"/>
    <x v="9"/>
    <x v="4"/>
    <x v="3"/>
  </r>
  <r>
    <d v="2024-11-12T00:00:00"/>
    <x v="316"/>
    <x v="0"/>
    <n v="2112.44"/>
    <x v="1"/>
    <x v="1"/>
    <x v="2"/>
    <x v="0"/>
    <x v="9"/>
    <x v="5"/>
  </r>
  <r>
    <d v="2024-11-13T00:00:00"/>
    <x v="317"/>
    <x v="0"/>
    <n v="3720.68"/>
    <x v="3"/>
    <x v="3"/>
    <x v="0"/>
    <x v="4"/>
    <x v="2"/>
    <x v="1"/>
  </r>
  <r>
    <d v="2024-11-14T00:00:00"/>
    <x v="318"/>
    <x v="0"/>
    <n v="1230.96"/>
    <x v="4"/>
    <x v="2"/>
    <x v="4"/>
    <x v="7"/>
    <x v="8"/>
    <x v="7"/>
  </r>
  <r>
    <d v="2024-11-15T00:00:00"/>
    <x v="319"/>
    <x v="1"/>
    <n v="4536.47"/>
    <x v="3"/>
    <x v="1"/>
    <x v="3"/>
    <x v="7"/>
    <x v="8"/>
    <x v="7"/>
  </r>
  <r>
    <d v="2024-11-16T00:00:00"/>
    <x v="320"/>
    <x v="1"/>
    <n v="3991.49"/>
    <x v="1"/>
    <x v="0"/>
    <x v="4"/>
    <x v="0"/>
    <x v="9"/>
    <x v="5"/>
  </r>
  <r>
    <d v="2024-11-17T00:00:00"/>
    <x v="321"/>
    <x v="1"/>
    <n v="3554.79"/>
    <x v="0"/>
    <x v="2"/>
    <x v="3"/>
    <x v="2"/>
    <x v="8"/>
    <x v="7"/>
  </r>
  <r>
    <d v="2024-11-18T00:00:00"/>
    <x v="322"/>
    <x v="1"/>
    <n v="3204.36"/>
    <x v="5"/>
    <x v="2"/>
    <x v="3"/>
    <x v="6"/>
    <x v="0"/>
    <x v="0"/>
  </r>
  <r>
    <d v="2024-11-19T00:00:00"/>
    <x v="323"/>
    <x v="0"/>
    <n v="4919.01"/>
    <x v="4"/>
    <x v="3"/>
    <x v="1"/>
    <x v="1"/>
    <x v="8"/>
    <x v="7"/>
  </r>
  <r>
    <d v="2024-11-20T00:00:00"/>
    <x v="324"/>
    <x v="1"/>
    <n v="2972.15"/>
    <x v="6"/>
    <x v="3"/>
    <x v="0"/>
    <x v="1"/>
    <x v="5"/>
    <x v="4"/>
  </r>
  <r>
    <d v="2024-11-21T00:00:00"/>
    <x v="325"/>
    <x v="0"/>
    <n v="3430.02"/>
    <x v="6"/>
    <x v="2"/>
    <x v="4"/>
    <x v="2"/>
    <x v="2"/>
    <x v="1"/>
  </r>
  <r>
    <d v="2024-11-22T00:00:00"/>
    <x v="326"/>
    <x v="1"/>
    <n v="3637.75"/>
    <x v="5"/>
    <x v="1"/>
    <x v="3"/>
    <x v="7"/>
    <x v="0"/>
    <x v="0"/>
  </r>
  <r>
    <d v="2024-11-23T00:00:00"/>
    <x v="327"/>
    <x v="0"/>
    <n v="3761.32"/>
    <x v="3"/>
    <x v="0"/>
    <x v="4"/>
    <x v="8"/>
    <x v="2"/>
    <x v="1"/>
  </r>
  <r>
    <d v="2024-11-24T00:00:00"/>
    <x v="328"/>
    <x v="0"/>
    <n v="3358.96"/>
    <x v="7"/>
    <x v="3"/>
    <x v="0"/>
    <x v="7"/>
    <x v="6"/>
    <x v="5"/>
  </r>
  <r>
    <d v="2024-11-25T00:00:00"/>
    <x v="329"/>
    <x v="0"/>
    <n v="3275"/>
    <x v="8"/>
    <x v="2"/>
    <x v="4"/>
    <x v="6"/>
    <x v="2"/>
    <x v="1"/>
  </r>
  <r>
    <d v="2024-11-26T00:00:00"/>
    <x v="330"/>
    <x v="0"/>
    <n v="3765.58"/>
    <x v="5"/>
    <x v="1"/>
    <x v="0"/>
    <x v="9"/>
    <x v="7"/>
    <x v="6"/>
  </r>
  <r>
    <d v="2024-11-27T00:00:00"/>
    <x v="331"/>
    <x v="0"/>
    <n v="3405.97"/>
    <x v="8"/>
    <x v="1"/>
    <x v="3"/>
    <x v="0"/>
    <x v="5"/>
    <x v="4"/>
  </r>
  <r>
    <d v="2024-11-28T00:00:00"/>
    <x v="332"/>
    <x v="1"/>
    <n v="1654.28"/>
    <x v="6"/>
    <x v="2"/>
    <x v="3"/>
    <x v="5"/>
    <x v="1"/>
    <x v="0"/>
  </r>
  <r>
    <d v="2024-11-29T00:00:00"/>
    <x v="333"/>
    <x v="0"/>
    <n v="4691.24"/>
    <x v="2"/>
    <x v="0"/>
    <x v="4"/>
    <x v="3"/>
    <x v="0"/>
    <x v="0"/>
  </r>
  <r>
    <d v="2024-11-30T00:00:00"/>
    <x v="334"/>
    <x v="0"/>
    <n v="4565.1499999999996"/>
    <x v="1"/>
    <x v="3"/>
    <x v="2"/>
    <x v="8"/>
    <x v="6"/>
    <x v="5"/>
  </r>
  <r>
    <d v="2024-12-01T00:00:00"/>
    <x v="335"/>
    <x v="1"/>
    <n v="2771.41"/>
    <x v="7"/>
    <x v="1"/>
    <x v="3"/>
    <x v="3"/>
    <x v="2"/>
    <x v="1"/>
  </r>
  <r>
    <d v="2024-12-02T00:00:00"/>
    <x v="336"/>
    <x v="1"/>
    <n v="3084.24"/>
    <x v="5"/>
    <x v="1"/>
    <x v="2"/>
    <x v="7"/>
    <x v="3"/>
    <x v="2"/>
  </r>
  <r>
    <d v="2024-12-03T00:00:00"/>
    <x v="337"/>
    <x v="0"/>
    <n v="2997.16"/>
    <x v="0"/>
    <x v="2"/>
    <x v="2"/>
    <x v="4"/>
    <x v="4"/>
    <x v="3"/>
  </r>
  <r>
    <d v="2024-12-04T00:00:00"/>
    <x v="338"/>
    <x v="1"/>
    <n v="1094.1300000000001"/>
    <x v="2"/>
    <x v="3"/>
    <x v="4"/>
    <x v="2"/>
    <x v="2"/>
    <x v="1"/>
  </r>
  <r>
    <d v="2024-12-05T00:00:00"/>
    <x v="339"/>
    <x v="0"/>
    <n v="3127.54"/>
    <x v="2"/>
    <x v="2"/>
    <x v="4"/>
    <x v="5"/>
    <x v="8"/>
    <x v="7"/>
  </r>
  <r>
    <d v="2024-12-06T00:00:00"/>
    <x v="340"/>
    <x v="1"/>
    <n v="2927.73"/>
    <x v="2"/>
    <x v="3"/>
    <x v="3"/>
    <x v="7"/>
    <x v="4"/>
    <x v="3"/>
  </r>
  <r>
    <d v="2024-12-07T00:00:00"/>
    <x v="341"/>
    <x v="0"/>
    <n v="4839.3900000000003"/>
    <x v="0"/>
    <x v="1"/>
    <x v="2"/>
    <x v="6"/>
    <x v="5"/>
    <x v="4"/>
  </r>
  <r>
    <d v="2024-12-08T00:00:00"/>
    <x v="342"/>
    <x v="0"/>
    <n v="4085"/>
    <x v="1"/>
    <x v="2"/>
    <x v="2"/>
    <x v="4"/>
    <x v="3"/>
    <x v="2"/>
  </r>
  <r>
    <d v="2024-12-09T00:00:00"/>
    <x v="343"/>
    <x v="0"/>
    <n v="2365.2800000000002"/>
    <x v="6"/>
    <x v="2"/>
    <x v="4"/>
    <x v="4"/>
    <x v="5"/>
    <x v="4"/>
  </r>
  <r>
    <d v="2024-12-10T00:00:00"/>
    <x v="344"/>
    <x v="0"/>
    <n v="1646.08"/>
    <x v="0"/>
    <x v="0"/>
    <x v="0"/>
    <x v="6"/>
    <x v="8"/>
    <x v="7"/>
  </r>
  <r>
    <d v="2024-12-11T00:00:00"/>
    <x v="345"/>
    <x v="1"/>
    <n v="3455.14"/>
    <x v="6"/>
    <x v="1"/>
    <x v="0"/>
    <x v="9"/>
    <x v="1"/>
    <x v="0"/>
  </r>
  <r>
    <d v="2024-12-12T00:00:00"/>
    <x v="346"/>
    <x v="1"/>
    <n v="4438.3999999999996"/>
    <x v="8"/>
    <x v="3"/>
    <x v="4"/>
    <x v="1"/>
    <x v="2"/>
    <x v="1"/>
  </r>
  <r>
    <d v="2024-12-13T00:00:00"/>
    <x v="347"/>
    <x v="1"/>
    <n v="3514.35"/>
    <x v="7"/>
    <x v="1"/>
    <x v="4"/>
    <x v="4"/>
    <x v="7"/>
    <x v="6"/>
  </r>
  <r>
    <d v="2024-12-14T00:00:00"/>
    <x v="348"/>
    <x v="1"/>
    <n v="4637.42"/>
    <x v="4"/>
    <x v="3"/>
    <x v="0"/>
    <x v="6"/>
    <x v="1"/>
    <x v="0"/>
  </r>
  <r>
    <d v="2024-12-15T00:00:00"/>
    <x v="349"/>
    <x v="1"/>
    <n v="4226.01"/>
    <x v="1"/>
    <x v="2"/>
    <x v="4"/>
    <x v="7"/>
    <x v="2"/>
    <x v="1"/>
  </r>
  <r>
    <d v="2024-12-16T00:00:00"/>
    <x v="350"/>
    <x v="0"/>
    <n v="4853.29"/>
    <x v="2"/>
    <x v="0"/>
    <x v="4"/>
    <x v="0"/>
    <x v="4"/>
    <x v="3"/>
  </r>
  <r>
    <d v="2024-12-17T00:00:00"/>
    <x v="351"/>
    <x v="0"/>
    <n v="2176.5100000000002"/>
    <x v="1"/>
    <x v="3"/>
    <x v="1"/>
    <x v="3"/>
    <x v="3"/>
    <x v="2"/>
  </r>
  <r>
    <d v="2024-12-18T00:00:00"/>
    <x v="352"/>
    <x v="1"/>
    <n v="1356.74"/>
    <x v="8"/>
    <x v="2"/>
    <x v="4"/>
    <x v="5"/>
    <x v="4"/>
    <x v="3"/>
  </r>
  <r>
    <d v="2024-12-19T00:00:00"/>
    <x v="353"/>
    <x v="1"/>
    <n v="1561.32"/>
    <x v="4"/>
    <x v="1"/>
    <x v="3"/>
    <x v="6"/>
    <x v="1"/>
    <x v="0"/>
  </r>
  <r>
    <d v="2024-12-20T00:00:00"/>
    <x v="354"/>
    <x v="1"/>
    <n v="2073.44"/>
    <x v="7"/>
    <x v="1"/>
    <x v="3"/>
    <x v="1"/>
    <x v="4"/>
    <x v="3"/>
  </r>
  <r>
    <d v="2024-12-21T00:00:00"/>
    <x v="355"/>
    <x v="1"/>
    <n v="3655.58"/>
    <x v="6"/>
    <x v="3"/>
    <x v="2"/>
    <x v="6"/>
    <x v="9"/>
    <x v="5"/>
  </r>
  <r>
    <d v="2024-12-22T00:00:00"/>
    <x v="356"/>
    <x v="0"/>
    <n v="2208.6799999999998"/>
    <x v="6"/>
    <x v="0"/>
    <x v="3"/>
    <x v="9"/>
    <x v="1"/>
    <x v="0"/>
  </r>
  <r>
    <d v="2024-12-23T00:00:00"/>
    <x v="357"/>
    <x v="0"/>
    <n v="3270.86"/>
    <x v="4"/>
    <x v="1"/>
    <x v="2"/>
    <x v="9"/>
    <x v="3"/>
    <x v="2"/>
  </r>
  <r>
    <d v="2024-12-24T00:00:00"/>
    <x v="358"/>
    <x v="0"/>
    <n v="1756.65"/>
    <x v="0"/>
    <x v="1"/>
    <x v="3"/>
    <x v="1"/>
    <x v="1"/>
    <x v="0"/>
  </r>
  <r>
    <d v="2024-12-25T00:00:00"/>
    <x v="359"/>
    <x v="1"/>
    <n v="4252.93"/>
    <x v="4"/>
    <x v="0"/>
    <x v="1"/>
    <x v="8"/>
    <x v="1"/>
    <x v="0"/>
  </r>
  <r>
    <d v="2024-12-26T00:00:00"/>
    <x v="360"/>
    <x v="1"/>
    <n v="2615.31"/>
    <x v="1"/>
    <x v="3"/>
    <x v="0"/>
    <x v="0"/>
    <x v="3"/>
    <x v="2"/>
  </r>
  <r>
    <d v="2024-12-27T00:00:00"/>
    <x v="361"/>
    <x v="0"/>
    <n v="4593.04"/>
    <x v="1"/>
    <x v="0"/>
    <x v="4"/>
    <x v="0"/>
    <x v="2"/>
    <x v="1"/>
  </r>
  <r>
    <d v="2024-12-28T00:00:00"/>
    <x v="362"/>
    <x v="0"/>
    <n v="4961.7"/>
    <x v="6"/>
    <x v="1"/>
    <x v="3"/>
    <x v="1"/>
    <x v="1"/>
    <x v="0"/>
  </r>
  <r>
    <d v="2024-12-29T00:00:00"/>
    <x v="363"/>
    <x v="0"/>
    <n v="4275.04"/>
    <x v="2"/>
    <x v="0"/>
    <x v="3"/>
    <x v="0"/>
    <x v="2"/>
    <x v="1"/>
  </r>
  <r>
    <d v="2024-12-30T00:00:00"/>
    <x v="364"/>
    <x v="0"/>
    <n v="4988.93"/>
    <x v="7"/>
    <x v="1"/>
    <x v="0"/>
    <x v="0"/>
    <x v="0"/>
    <x v="0"/>
  </r>
  <r>
    <d v="2024-12-31T00:00:00"/>
    <x v="365"/>
    <x v="0"/>
    <n v="3357.13"/>
    <x v="2"/>
    <x v="2"/>
    <x v="3"/>
    <x v="8"/>
    <x v="0"/>
    <x v="0"/>
  </r>
  <r>
    <d v="2025-01-01T00:00:00"/>
    <x v="366"/>
    <x v="0"/>
    <n v="4076.69"/>
    <x v="5"/>
    <x v="2"/>
    <x v="1"/>
    <x v="0"/>
    <x v="1"/>
    <x v="0"/>
  </r>
  <r>
    <d v="2025-01-02T00:00:00"/>
    <x v="367"/>
    <x v="1"/>
    <n v="2422.9699999999998"/>
    <x v="7"/>
    <x v="1"/>
    <x v="0"/>
    <x v="1"/>
    <x v="0"/>
    <x v="0"/>
  </r>
  <r>
    <d v="2025-01-03T00:00:00"/>
    <x v="368"/>
    <x v="0"/>
    <n v="4975.8500000000004"/>
    <x v="2"/>
    <x v="3"/>
    <x v="4"/>
    <x v="4"/>
    <x v="2"/>
    <x v="1"/>
  </r>
  <r>
    <d v="2025-01-04T00:00:00"/>
    <x v="369"/>
    <x v="1"/>
    <n v="1867.39"/>
    <x v="5"/>
    <x v="1"/>
    <x v="2"/>
    <x v="4"/>
    <x v="6"/>
    <x v="5"/>
  </r>
  <r>
    <d v="2025-01-05T00:00:00"/>
    <x v="370"/>
    <x v="1"/>
    <n v="2348.77"/>
    <x v="7"/>
    <x v="0"/>
    <x v="1"/>
    <x v="5"/>
    <x v="8"/>
    <x v="7"/>
  </r>
  <r>
    <d v="2025-01-06T00:00:00"/>
    <x v="371"/>
    <x v="1"/>
    <n v="1944.11"/>
    <x v="4"/>
    <x v="0"/>
    <x v="1"/>
    <x v="4"/>
    <x v="7"/>
    <x v="6"/>
  </r>
  <r>
    <d v="2025-01-07T00:00:00"/>
    <x v="372"/>
    <x v="0"/>
    <n v="1949.89"/>
    <x v="7"/>
    <x v="1"/>
    <x v="4"/>
    <x v="8"/>
    <x v="1"/>
    <x v="0"/>
  </r>
  <r>
    <d v="2025-01-08T00:00:00"/>
    <x v="373"/>
    <x v="1"/>
    <n v="1406.66"/>
    <x v="0"/>
    <x v="1"/>
    <x v="1"/>
    <x v="8"/>
    <x v="5"/>
    <x v="4"/>
  </r>
  <r>
    <d v="2025-01-09T00:00:00"/>
    <x v="374"/>
    <x v="1"/>
    <n v="2455.91"/>
    <x v="7"/>
    <x v="2"/>
    <x v="3"/>
    <x v="0"/>
    <x v="2"/>
    <x v="1"/>
  </r>
  <r>
    <d v="2025-01-10T00:00:00"/>
    <x v="375"/>
    <x v="1"/>
    <n v="4495.54"/>
    <x v="8"/>
    <x v="2"/>
    <x v="2"/>
    <x v="5"/>
    <x v="7"/>
    <x v="6"/>
  </r>
  <r>
    <d v="2025-01-11T00:00:00"/>
    <x v="376"/>
    <x v="1"/>
    <n v="3825.45"/>
    <x v="6"/>
    <x v="3"/>
    <x v="3"/>
    <x v="1"/>
    <x v="0"/>
    <x v="0"/>
  </r>
  <r>
    <d v="2025-01-12T00:00:00"/>
    <x v="377"/>
    <x v="0"/>
    <n v="4836.25"/>
    <x v="0"/>
    <x v="3"/>
    <x v="3"/>
    <x v="6"/>
    <x v="8"/>
    <x v="7"/>
  </r>
  <r>
    <d v="2025-01-13T00:00:00"/>
    <x v="378"/>
    <x v="0"/>
    <n v="4966.3500000000004"/>
    <x v="1"/>
    <x v="1"/>
    <x v="3"/>
    <x v="3"/>
    <x v="5"/>
    <x v="4"/>
  </r>
  <r>
    <d v="2025-01-14T00:00:00"/>
    <x v="379"/>
    <x v="0"/>
    <n v="1403.06"/>
    <x v="7"/>
    <x v="1"/>
    <x v="3"/>
    <x v="6"/>
    <x v="3"/>
    <x v="2"/>
  </r>
  <r>
    <d v="2025-01-15T00:00:00"/>
    <x v="380"/>
    <x v="1"/>
    <n v="4104.6400000000003"/>
    <x v="0"/>
    <x v="3"/>
    <x v="0"/>
    <x v="3"/>
    <x v="0"/>
    <x v="0"/>
  </r>
  <r>
    <d v="2025-01-16T00:00:00"/>
    <x v="381"/>
    <x v="1"/>
    <n v="3800.86"/>
    <x v="6"/>
    <x v="0"/>
    <x v="2"/>
    <x v="6"/>
    <x v="6"/>
    <x v="5"/>
  </r>
  <r>
    <d v="2025-01-17T00:00:00"/>
    <x v="382"/>
    <x v="0"/>
    <n v="4896.93"/>
    <x v="5"/>
    <x v="3"/>
    <x v="4"/>
    <x v="1"/>
    <x v="8"/>
    <x v="7"/>
  </r>
  <r>
    <d v="2025-01-18T00:00:00"/>
    <x v="383"/>
    <x v="1"/>
    <n v="1312.23"/>
    <x v="1"/>
    <x v="1"/>
    <x v="3"/>
    <x v="8"/>
    <x v="6"/>
    <x v="5"/>
  </r>
  <r>
    <d v="2025-01-19T00:00:00"/>
    <x v="384"/>
    <x v="0"/>
    <n v="3028.12"/>
    <x v="7"/>
    <x v="0"/>
    <x v="4"/>
    <x v="1"/>
    <x v="2"/>
    <x v="1"/>
  </r>
  <r>
    <d v="2025-01-20T00:00:00"/>
    <x v="385"/>
    <x v="0"/>
    <n v="2972.42"/>
    <x v="4"/>
    <x v="2"/>
    <x v="0"/>
    <x v="7"/>
    <x v="1"/>
    <x v="0"/>
  </r>
  <r>
    <d v="2025-01-21T00:00:00"/>
    <x v="386"/>
    <x v="1"/>
    <n v="2874.86"/>
    <x v="5"/>
    <x v="0"/>
    <x v="3"/>
    <x v="1"/>
    <x v="6"/>
    <x v="5"/>
  </r>
  <r>
    <d v="2025-01-22T00:00:00"/>
    <x v="387"/>
    <x v="1"/>
    <n v="1092.6199999999999"/>
    <x v="7"/>
    <x v="3"/>
    <x v="2"/>
    <x v="0"/>
    <x v="3"/>
    <x v="2"/>
  </r>
  <r>
    <d v="2025-01-23T00:00:00"/>
    <x v="388"/>
    <x v="0"/>
    <n v="4850.59"/>
    <x v="3"/>
    <x v="2"/>
    <x v="1"/>
    <x v="2"/>
    <x v="0"/>
    <x v="0"/>
  </r>
  <r>
    <d v="2025-01-24T00:00:00"/>
    <x v="389"/>
    <x v="1"/>
    <n v="4115.21"/>
    <x v="0"/>
    <x v="2"/>
    <x v="1"/>
    <x v="6"/>
    <x v="0"/>
    <x v="0"/>
  </r>
  <r>
    <d v="2025-01-25T00:00:00"/>
    <x v="390"/>
    <x v="0"/>
    <n v="4376.7"/>
    <x v="6"/>
    <x v="0"/>
    <x v="4"/>
    <x v="7"/>
    <x v="8"/>
    <x v="7"/>
  </r>
  <r>
    <d v="2025-01-26T00:00:00"/>
    <x v="391"/>
    <x v="0"/>
    <n v="2946.92"/>
    <x v="8"/>
    <x v="1"/>
    <x v="2"/>
    <x v="4"/>
    <x v="6"/>
    <x v="5"/>
  </r>
  <r>
    <d v="2025-01-27T00:00:00"/>
    <x v="392"/>
    <x v="1"/>
    <n v="3194.96"/>
    <x v="0"/>
    <x v="1"/>
    <x v="2"/>
    <x v="2"/>
    <x v="5"/>
    <x v="4"/>
  </r>
  <r>
    <d v="2025-01-28T00:00:00"/>
    <x v="393"/>
    <x v="0"/>
    <n v="4708.91"/>
    <x v="4"/>
    <x v="3"/>
    <x v="4"/>
    <x v="1"/>
    <x v="1"/>
    <x v="0"/>
  </r>
  <r>
    <d v="2025-01-29T00:00:00"/>
    <x v="394"/>
    <x v="1"/>
    <n v="4562.97"/>
    <x v="2"/>
    <x v="0"/>
    <x v="0"/>
    <x v="6"/>
    <x v="1"/>
    <x v="0"/>
  </r>
  <r>
    <d v="2025-01-30T00:00:00"/>
    <x v="395"/>
    <x v="1"/>
    <n v="1831.7"/>
    <x v="6"/>
    <x v="0"/>
    <x v="3"/>
    <x v="9"/>
    <x v="4"/>
    <x v="3"/>
  </r>
  <r>
    <d v="2025-01-31T00:00:00"/>
    <x v="396"/>
    <x v="0"/>
    <n v="3979.62"/>
    <x v="8"/>
    <x v="0"/>
    <x v="3"/>
    <x v="0"/>
    <x v="9"/>
    <x v="5"/>
  </r>
  <r>
    <d v="2025-02-01T00:00:00"/>
    <x v="397"/>
    <x v="0"/>
    <n v="2692.55"/>
    <x v="8"/>
    <x v="3"/>
    <x v="3"/>
    <x v="3"/>
    <x v="3"/>
    <x v="2"/>
  </r>
  <r>
    <d v="2025-02-02T00:00:00"/>
    <x v="398"/>
    <x v="0"/>
    <n v="2853.21"/>
    <x v="3"/>
    <x v="1"/>
    <x v="1"/>
    <x v="2"/>
    <x v="2"/>
    <x v="1"/>
  </r>
  <r>
    <d v="2025-02-03T00:00:00"/>
    <x v="399"/>
    <x v="0"/>
    <n v="2848.46"/>
    <x v="5"/>
    <x v="1"/>
    <x v="0"/>
    <x v="2"/>
    <x v="8"/>
    <x v="7"/>
  </r>
  <r>
    <d v="2025-02-04T00:00:00"/>
    <x v="400"/>
    <x v="1"/>
    <n v="4583.01"/>
    <x v="2"/>
    <x v="3"/>
    <x v="0"/>
    <x v="7"/>
    <x v="8"/>
    <x v="7"/>
  </r>
  <r>
    <d v="2025-02-05T00:00:00"/>
    <x v="401"/>
    <x v="0"/>
    <n v="2467.27"/>
    <x v="3"/>
    <x v="3"/>
    <x v="4"/>
    <x v="4"/>
    <x v="8"/>
    <x v="7"/>
  </r>
  <r>
    <d v="2025-02-06T00:00:00"/>
    <x v="402"/>
    <x v="1"/>
    <n v="1502.56"/>
    <x v="4"/>
    <x v="2"/>
    <x v="2"/>
    <x v="6"/>
    <x v="4"/>
    <x v="3"/>
  </r>
  <r>
    <d v="2025-02-07T00:00:00"/>
    <x v="403"/>
    <x v="1"/>
    <n v="4285.8"/>
    <x v="2"/>
    <x v="3"/>
    <x v="1"/>
    <x v="0"/>
    <x v="8"/>
    <x v="7"/>
  </r>
  <r>
    <d v="2025-02-08T00:00:00"/>
    <x v="404"/>
    <x v="1"/>
    <n v="3745.42"/>
    <x v="7"/>
    <x v="2"/>
    <x v="0"/>
    <x v="7"/>
    <x v="5"/>
    <x v="4"/>
  </r>
  <r>
    <d v="2025-02-09T00:00:00"/>
    <x v="405"/>
    <x v="1"/>
    <n v="1768.98"/>
    <x v="7"/>
    <x v="3"/>
    <x v="2"/>
    <x v="6"/>
    <x v="5"/>
    <x v="4"/>
  </r>
  <r>
    <d v="2025-02-10T00:00:00"/>
    <x v="406"/>
    <x v="1"/>
    <n v="1836.47"/>
    <x v="0"/>
    <x v="2"/>
    <x v="0"/>
    <x v="0"/>
    <x v="0"/>
    <x v="0"/>
  </r>
  <r>
    <d v="2025-02-11T00:00:00"/>
    <x v="407"/>
    <x v="1"/>
    <n v="1759.46"/>
    <x v="5"/>
    <x v="3"/>
    <x v="0"/>
    <x v="9"/>
    <x v="9"/>
    <x v="5"/>
  </r>
  <r>
    <d v="2025-02-12T00:00:00"/>
    <x v="408"/>
    <x v="1"/>
    <n v="1869.7"/>
    <x v="5"/>
    <x v="1"/>
    <x v="2"/>
    <x v="6"/>
    <x v="1"/>
    <x v="0"/>
  </r>
  <r>
    <d v="2025-02-13T00:00:00"/>
    <x v="409"/>
    <x v="1"/>
    <n v="4748.84"/>
    <x v="7"/>
    <x v="2"/>
    <x v="4"/>
    <x v="7"/>
    <x v="8"/>
    <x v="7"/>
  </r>
  <r>
    <d v="2025-02-14T00:00:00"/>
    <x v="410"/>
    <x v="0"/>
    <n v="4515.5"/>
    <x v="6"/>
    <x v="1"/>
    <x v="4"/>
    <x v="3"/>
    <x v="7"/>
    <x v="6"/>
  </r>
  <r>
    <d v="2025-02-15T00:00:00"/>
    <x v="411"/>
    <x v="1"/>
    <n v="2324.86"/>
    <x v="8"/>
    <x v="1"/>
    <x v="0"/>
    <x v="9"/>
    <x v="5"/>
    <x v="4"/>
  </r>
  <r>
    <d v="2025-02-16T00:00:00"/>
    <x v="412"/>
    <x v="1"/>
    <n v="1483.14"/>
    <x v="1"/>
    <x v="3"/>
    <x v="0"/>
    <x v="1"/>
    <x v="9"/>
    <x v="5"/>
  </r>
  <r>
    <d v="2025-02-17T00:00:00"/>
    <x v="413"/>
    <x v="1"/>
    <n v="3168.18"/>
    <x v="0"/>
    <x v="3"/>
    <x v="4"/>
    <x v="5"/>
    <x v="9"/>
    <x v="5"/>
  </r>
  <r>
    <d v="2025-02-18T00:00:00"/>
    <x v="414"/>
    <x v="1"/>
    <n v="4789.2299999999996"/>
    <x v="4"/>
    <x v="1"/>
    <x v="3"/>
    <x v="7"/>
    <x v="1"/>
    <x v="0"/>
  </r>
  <r>
    <d v="2025-02-19T00:00:00"/>
    <x v="415"/>
    <x v="0"/>
    <n v="4652.13"/>
    <x v="3"/>
    <x v="0"/>
    <x v="2"/>
    <x v="7"/>
    <x v="2"/>
    <x v="1"/>
  </r>
  <r>
    <d v="2025-02-20T00:00:00"/>
    <x v="416"/>
    <x v="0"/>
    <n v="3051.7"/>
    <x v="2"/>
    <x v="3"/>
    <x v="4"/>
    <x v="5"/>
    <x v="6"/>
    <x v="5"/>
  </r>
  <r>
    <d v="2025-02-21T00:00:00"/>
    <x v="417"/>
    <x v="0"/>
    <n v="1892.47"/>
    <x v="3"/>
    <x v="0"/>
    <x v="1"/>
    <x v="2"/>
    <x v="2"/>
    <x v="1"/>
  </r>
  <r>
    <d v="2025-02-22T00:00:00"/>
    <x v="418"/>
    <x v="1"/>
    <n v="1527.38"/>
    <x v="1"/>
    <x v="0"/>
    <x v="0"/>
    <x v="7"/>
    <x v="0"/>
    <x v="0"/>
  </r>
  <r>
    <d v="2025-02-23T00:00:00"/>
    <x v="419"/>
    <x v="1"/>
    <n v="2287.73"/>
    <x v="6"/>
    <x v="0"/>
    <x v="3"/>
    <x v="0"/>
    <x v="3"/>
    <x v="2"/>
  </r>
  <r>
    <d v="2025-02-24T00:00:00"/>
    <x v="420"/>
    <x v="1"/>
    <n v="1805.93"/>
    <x v="3"/>
    <x v="2"/>
    <x v="3"/>
    <x v="7"/>
    <x v="9"/>
    <x v="5"/>
  </r>
  <r>
    <d v="2025-02-25T00:00:00"/>
    <x v="421"/>
    <x v="0"/>
    <n v="1749.1"/>
    <x v="3"/>
    <x v="3"/>
    <x v="2"/>
    <x v="0"/>
    <x v="0"/>
    <x v="0"/>
  </r>
  <r>
    <d v="2025-02-26T00:00:00"/>
    <x v="422"/>
    <x v="0"/>
    <n v="1739.69"/>
    <x v="0"/>
    <x v="0"/>
    <x v="4"/>
    <x v="3"/>
    <x v="8"/>
    <x v="7"/>
  </r>
  <r>
    <d v="2025-02-27T00:00:00"/>
    <x v="423"/>
    <x v="0"/>
    <n v="4731.8"/>
    <x v="4"/>
    <x v="0"/>
    <x v="4"/>
    <x v="1"/>
    <x v="3"/>
    <x v="2"/>
  </r>
  <r>
    <d v="2025-02-28T00:00:00"/>
    <x v="424"/>
    <x v="1"/>
    <n v="3443.68"/>
    <x v="0"/>
    <x v="3"/>
    <x v="4"/>
    <x v="0"/>
    <x v="0"/>
    <x v="0"/>
  </r>
  <r>
    <d v="2025-03-01T00:00:00"/>
    <x v="425"/>
    <x v="0"/>
    <n v="3954.43"/>
    <x v="2"/>
    <x v="0"/>
    <x v="3"/>
    <x v="1"/>
    <x v="6"/>
    <x v="5"/>
  </r>
  <r>
    <d v="2025-03-02T00:00:00"/>
    <x v="426"/>
    <x v="1"/>
    <n v="1618.49"/>
    <x v="6"/>
    <x v="0"/>
    <x v="1"/>
    <x v="0"/>
    <x v="0"/>
    <x v="0"/>
  </r>
  <r>
    <d v="2025-03-03T00:00:00"/>
    <x v="427"/>
    <x v="0"/>
    <n v="3308.07"/>
    <x v="8"/>
    <x v="1"/>
    <x v="2"/>
    <x v="8"/>
    <x v="8"/>
    <x v="7"/>
  </r>
  <r>
    <d v="2025-03-04T00:00:00"/>
    <x v="428"/>
    <x v="0"/>
    <n v="4443.47"/>
    <x v="7"/>
    <x v="0"/>
    <x v="4"/>
    <x v="7"/>
    <x v="9"/>
    <x v="5"/>
  </r>
  <r>
    <d v="2025-03-05T00:00:00"/>
    <x v="429"/>
    <x v="1"/>
    <n v="2882.92"/>
    <x v="1"/>
    <x v="3"/>
    <x v="1"/>
    <x v="7"/>
    <x v="6"/>
    <x v="5"/>
  </r>
  <r>
    <d v="2025-03-06T00:00:00"/>
    <x v="430"/>
    <x v="1"/>
    <n v="1424.08"/>
    <x v="6"/>
    <x v="3"/>
    <x v="1"/>
    <x v="3"/>
    <x v="2"/>
    <x v="1"/>
  </r>
  <r>
    <d v="2025-03-07T00:00:00"/>
    <x v="431"/>
    <x v="0"/>
    <n v="2934.87"/>
    <x v="5"/>
    <x v="1"/>
    <x v="0"/>
    <x v="3"/>
    <x v="9"/>
    <x v="5"/>
  </r>
  <r>
    <d v="2025-03-08T00:00:00"/>
    <x v="432"/>
    <x v="0"/>
    <n v="3571.93"/>
    <x v="5"/>
    <x v="2"/>
    <x v="0"/>
    <x v="4"/>
    <x v="6"/>
    <x v="5"/>
  </r>
  <r>
    <d v="2025-03-09T00:00:00"/>
    <x v="433"/>
    <x v="1"/>
    <n v="3098.67"/>
    <x v="0"/>
    <x v="1"/>
    <x v="4"/>
    <x v="9"/>
    <x v="2"/>
    <x v="1"/>
  </r>
  <r>
    <d v="2025-03-10T00:00:00"/>
    <x v="434"/>
    <x v="1"/>
    <n v="1878.51"/>
    <x v="8"/>
    <x v="2"/>
    <x v="1"/>
    <x v="0"/>
    <x v="0"/>
    <x v="0"/>
  </r>
  <r>
    <d v="2025-03-11T00:00:00"/>
    <x v="435"/>
    <x v="0"/>
    <n v="4648.47"/>
    <x v="5"/>
    <x v="1"/>
    <x v="4"/>
    <x v="2"/>
    <x v="4"/>
    <x v="3"/>
  </r>
  <r>
    <d v="2025-03-12T00:00:00"/>
    <x v="436"/>
    <x v="0"/>
    <n v="1950.1"/>
    <x v="2"/>
    <x v="2"/>
    <x v="4"/>
    <x v="0"/>
    <x v="6"/>
    <x v="5"/>
  </r>
  <r>
    <d v="2025-03-13T00:00:00"/>
    <x v="437"/>
    <x v="1"/>
    <n v="1281.06"/>
    <x v="4"/>
    <x v="3"/>
    <x v="2"/>
    <x v="0"/>
    <x v="1"/>
    <x v="0"/>
  </r>
  <r>
    <d v="2025-03-14T00:00:00"/>
    <x v="438"/>
    <x v="1"/>
    <n v="1892.18"/>
    <x v="6"/>
    <x v="0"/>
    <x v="4"/>
    <x v="2"/>
    <x v="2"/>
    <x v="1"/>
  </r>
  <r>
    <d v="2025-03-15T00:00:00"/>
    <x v="439"/>
    <x v="0"/>
    <n v="3306.9"/>
    <x v="4"/>
    <x v="2"/>
    <x v="0"/>
    <x v="6"/>
    <x v="1"/>
    <x v="0"/>
  </r>
  <r>
    <d v="2025-03-16T00:00:00"/>
    <x v="440"/>
    <x v="0"/>
    <n v="3106.04"/>
    <x v="4"/>
    <x v="3"/>
    <x v="2"/>
    <x v="8"/>
    <x v="5"/>
    <x v="4"/>
  </r>
  <r>
    <d v="2025-03-17T00:00:00"/>
    <x v="441"/>
    <x v="0"/>
    <n v="2611.64"/>
    <x v="8"/>
    <x v="2"/>
    <x v="4"/>
    <x v="2"/>
    <x v="5"/>
    <x v="4"/>
  </r>
  <r>
    <d v="2025-03-18T00:00:00"/>
    <x v="442"/>
    <x v="1"/>
    <n v="3612.12"/>
    <x v="2"/>
    <x v="0"/>
    <x v="1"/>
    <x v="0"/>
    <x v="0"/>
    <x v="0"/>
  </r>
  <r>
    <d v="2025-03-19T00:00:00"/>
    <x v="443"/>
    <x v="1"/>
    <n v="3131.47"/>
    <x v="8"/>
    <x v="3"/>
    <x v="0"/>
    <x v="4"/>
    <x v="8"/>
    <x v="7"/>
  </r>
  <r>
    <d v="2025-03-20T00:00:00"/>
    <x v="444"/>
    <x v="0"/>
    <n v="2493.41"/>
    <x v="2"/>
    <x v="0"/>
    <x v="2"/>
    <x v="2"/>
    <x v="3"/>
    <x v="2"/>
  </r>
  <r>
    <d v="2025-03-21T00:00:00"/>
    <x v="445"/>
    <x v="1"/>
    <n v="1200.0999999999999"/>
    <x v="5"/>
    <x v="2"/>
    <x v="2"/>
    <x v="9"/>
    <x v="1"/>
    <x v="0"/>
  </r>
  <r>
    <d v="2025-03-22T00:00:00"/>
    <x v="446"/>
    <x v="0"/>
    <n v="4478.6099999999997"/>
    <x v="3"/>
    <x v="3"/>
    <x v="4"/>
    <x v="3"/>
    <x v="8"/>
    <x v="7"/>
  </r>
  <r>
    <d v="2025-03-23T00:00:00"/>
    <x v="447"/>
    <x v="0"/>
    <n v="3107.82"/>
    <x v="0"/>
    <x v="0"/>
    <x v="0"/>
    <x v="1"/>
    <x v="2"/>
    <x v="1"/>
  </r>
  <r>
    <d v="2025-03-24T00:00:00"/>
    <x v="448"/>
    <x v="1"/>
    <n v="2543.35"/>
    <x v="7"/>
    <x v="3"/>
    <x v="4"/>
    <x v="1"/>
    <x v="3"/>
    <x v="2"/>
  </r>
  <r>
    <d v="2025-03-25T00:00:00"/>
    <x v="449"/>
    <x v="0"/>
    <n v="1400.51"/>
    <x v="4"/>
    <x v="3"/>
    <x v="2"/>
    <x v="6"/>
    <x v="4"/>
    <x v="3"/>
  </r>
  <r>
    <d v="2025-03-26T00:00:00"/>
    <x v="450"/>
    <x v="0"/>
    <n v="3569.08"/>
    <x v="3"/>
    <x v="0"/>
    <x v="0"/>
    <x v="5"/>
    <x v="5"/>
    <x v="4"/>
  </r>
  <r>
    <d v="2025-03-27T00:00:00"/>
    <x v="451"/>
    <x v="0"/>
    <n v="2042.28"/>
    <x v="6"/>
    <x v="2"/>
    <x v="2"/>
    <x v="3"/>
    <x v="6"/>
    <x v="5"/>
  </r>
  <r>
    <d v="2025-03-28T00:00:00"/>
    <x v="452"/>
    <x v="1"/>
    <n v="3719.92"/>
    <x v="1"/>
    <x v="1"/>
    <x v="0"/>
    <x v="6"/>
    <x v="1"/>
    <x v="0"/>
  </r>
  <r>
    <d v="2025-03-29T00:00:00"/>
    <x v="453"/>
    <x v="1"/>
    <n v="1199.43"/>
    <x v="1"/>
    <x v="1"/>
    <x v="0"/>
    <x v="6"/>
    <x v="5"/>
    <x v="4"/>
  </r>
  <r>
    <d v="2025-03-30T00:00:00"/>
    <x v="454"/>
    <x v="1"/>
    <n v="3042.96"/>
    <x v="3"/>
    <x v="3"/>
    <x v="3"/>
    <x v="4"/>
    <x v="9"/>
    <x v="5"/>
  </r>
  <r>
    <d v="2025-03-31T00:00:00"/>
    <x v="455"/>
    <x v="0"/>
    <n v="1240.6199999999999"/>
    <x v="8"/>
    <x v="2"/>
    <x v="2"/>
    <x v="6"/>
    <x v="8"/>
    <x v="7"/>
  </r>
  <r>
    <d v="2025-04-01T00:00:00"/>
    <x v="456"/>
    <x v="0"/>
    <n v="3799.25"/>
    <x v="5"/>
    <x v="0"/>
    <x v="2"/>
    <x v="7"/>
    <x v="8"/>
    <x v="7"/>
  </r>
  <r>
    <d v="2025-04-02T00:00:00"/>
    <x v="457"/>
    <x v="0"/>
    <n v="1792.17"/>
    <x v="4"/>
    <x v="3"/>
    <x v="3"/>
    <x v="7"/>
    <x v="8"/>
    <x v="7"/>
  </r>
  <r>
    <d v="2025-04-03T00:00:00"/>
    <x v="458"/>
    <x v="0"/>
    <n v="4439.83"/>
    <x v="4"/>
    <x v="1"/>
    <x v="2"/>
    <x v="1"/>
    <x v="2"/>
    <x v="1"/>
  </r>
  <r>
    <d v="2025-04-04T00:00:00"/>
    <x v="459"/>
    <x v="1"/>
    <n v="1444.07"/>
    <x v="3"/>
    <x v="0"/>
    <x v="0"/>
    <x v="2"/>
    <x v="6"/>
    <x v="5"/>
  </r>
  <r>
    <d v="2025-04-05T00:00:00"/>
    <x v="460"/>
    <x v="0"/>
    <n v="3852.12"/>
    <x v="4"/>
    <x v="1"/>
    <x v="4"/>
    <x v="8"/>
    <x v="5"/>
    <x v="4"/>
  </r>
  <r>
    <d v="2025-04-06T00:00:00"/>
    <x v="461"/>
    <x v="1"/>
    <n v="1591.45"/>
    <x v="1"/>
    <x v="2"/>
    <x v="3"/>
    <x v="3"/>
    <x v="4"/>
    <x v="3"/>
  </r>
  <r>
    <d v="2025-04-07T00:00:00"/>
    <x v="462"/>
    <x v="1"/>
    <n v="4513.16"/>
    <x v="7"/>
    <x v="1"/>
    <x v="4"/>
    <x v="8"/>
    <x v="3"/>
    <x v="2"/>
  </r>
  <r>
    <d v="2025-04-08T00:00:00"/>
    <x v="463"/>
    <x v="0"/>
    <n v="1470.24"/>
    <x v="6"/>
    <x v="3"/>
    <x v="1"/>
    <x v="7"/>
    <x v="2"/>
    <x v="1"/>
  </r>
  <r>
    <d v="2025-04-09T00:00:00"/>
    <x v="464"/>
    <x v="1"/>
    <n v="2879.72"/>
    <x v="1"/>
    <x v="3"/>
    <x v="2"/>
    <x v="6"/>
    <x v="2"/>
    <x v="1"/>
  </r>
  <r>
    <d v="2025-04-10T00:00:00"/>
    <x v="465"/>
    <x v="0"/>
    <n v="1634.97"/>
    <x v="2"/>
    <x v="2"/>
    <x v="3"/>
    <x v="8"/>
    <x v="1"/>
    <x v="0"/>
  </r>
  <r>
    <d v="2025-04-11T00:00:00"/>
    <x v="466"/>
    <x v="1"/>
    <n v="4012.29"/>
    <x v="6"/>
    <x v="2"/>
    <x v="4"/>
    <x v="2"/>
    <x v="9"/>
    <x v="5"/>
  </r>
  <r>
    <d v="2025-04-12T00:00:00"/>
    <x v="467"/>
    <x v="0"/>
    <n v="2568.08"/>
    <x v="1"/>
    <x v="0"/>
    <x v="1"/>
    <x v="0"/>
    <x v="4"/>
    <x v="3"/>
  </r>
  <r>
    <d v="2025-04-13T00:00:00"/>
    <x v="468"/>
    <x v="0"/>
    <n v="2338"/>
    <x v="5"/>
    <x v="0"/>
    <x v="1"/>
    <x v="2"/>
    <x v="4"/>
    <x v="3"/>
  </r>
  <r>
    <d v="2025-04-14T00:00:00"/>
    <x v="469"/>
    <x v="1"/>
    <n v="2899.38"/>
    <x v="1"/>
    <x v="3"/>
    <x v="0"/>
    <x v="0"/>
    <x v="2"/>
    <x v="1"/>
  </r>
  <r>
    <d v="2025-04-15T00:00:00"/>
    <x v="470"/>
    <x v="0"/>
    <n v="1402.99"/>
    <x v="6"/>
    <x v="1"/>
    <x v="3"/>
    <x v="7"/>
    <x v="8"/>
    <x v="7"/>
  </r>
  <r>
    <d v="2025-04-16T00:00:00"/>
    <x v="471"/>
    <x v="0"/>
    <n v="1441.31"/>
    <x v="1"/>
    <x v="0"/>
    <x v="1"/>
    <x v="3"/>
    <x v="8"/>
    <x v="7"/>
  </r>
  <r>
    <d v="2025-04-17T00:00:00"/>
    <x v="472"/>
    <x v="0"/>
    <n v="4662.75"/>
    <x v="6"/>
    <x v="1"/>
    <x v="0"/>
    <x v="3"/>
    <x v="3"/>
    <x v="2"/>
  </r>
  <r>
    <d v="2025-04-18T00:00:00"/>
    <x v="473"/>
    <x v="1"/>
    <n v="4604.57"/>
    <x v="6"/>
    <x v="3"/>
    <x v="4"/>
    <x v="7"/>
    <x v="0"/>
    <x v="0"/>
  </r>
  <r>
    <d v="2025-04-19T00:00:00"/>
    <x v="474"/>
    <x v="1"/>
    <n v="1450.38"/>
    <x v="7"/>
    <x v="0"/>
    <x v="0"/>
    <x v="0"/>
    <x v="5"/>
    <x v="4"/>
  </r>
  <r>
    <d v="2025-04-20T00:00:00"/>
    <x v="475"/>
    <x v="1"/>
    <n v="4849.09"/>
    <x v="2"/>
    <x v="2"/>
    <x v="4"/>
    <x v="8"/>
    <x v="4"/>
    <x v="3"/>
  </r>
  <r>
    <d v="2025-04-21T00:00:00"/>
    <x v="476"/>
    <x v="1"/>
    <n v="1212.8499999999999"/>
    <x v="0"/>
    <x v="2"/>
    <x v="2"/>
    <x v="1"/>
    <x v="0"/>
    <x v="0"/>
  </r>
  <r>
    <d v="2025-04-22T00:00:00"/>
    <x v="477"/>
    <x v="0"/>
    <n v="4928.63"/>
    <x v="0"/>
    <x v="0"/>
    <x v="4"/>
    <x v="2"/>
    <x v="8"/>
    <x v="7"/>
  </r>
  <r>
    <d v="2025-04-23T00:00:00"/>
    <x v="478"/>
    <x v="1"/>
    <n v="2090.5"/>
    <x v="3"/>
    <x v="1"/>
    <x v="0"/>
    <x v="3"/>
    <x v="8"/>
    <x v="7"/>
  </r>
  <r>
    <d v="2025-04-24T00:00:00"/>
    <x v="479"/>
    <x v="0"/>
    <n v="2596.4899999999998"/>
    <x v="3"/>
    <x v="0"/>
    <x v="4"/>
    <x v="9"/>
    <x v="6"/>
    <x v="5"/>
  </r>
  <r>
    <d v="2025-04-25T00:00:00"/>
    <x v="480"/>
    <x v="1"/>
    <n v="3928.77"/>
    <x v="3"/>
    <x v="1"/>
    <x v="0"/>
    <x v="0"/>
    <x v="6"/>
    <x v="5"/>
  </r>
  <r>
    <d v="2025-04-26T00:00:00"/>
    <x v="481"/>
    <x v="0"/>
    <n v="1005.69"/>
    <x v="4"/>
    <x v="1"/>
    <x v="2"/>
    <x v="8"/>
    <x v="8"/>
    <x v="7"/>
  </r>
  <r>
    <d v="2025-04-27T00:00:00"/>
    <x v="482"/>
    <x v="1"/>
    <n v="1016.92"/>
    <x v="0"/>
    <x v="1"/>
    <x v="1"/>
    <x v="4"/>
    <x v="2"/>
    <x v="1"/>
  </r>
  <r>
    <d v="2025-04-28T00:00:00"/>
    <x v="483"/>
    <x v="0"/>
    <n v="4434.45"/>
    <x v="2"/>
    <x v="3"/>
    <x v="1"/>
    <x v="1"/>
    <x v="8"/>
    <x v="7"/>
  </r>
  <r>
    <d v="2025-04-29T00:00:00"/>
    <x v="484"/>
    <x v="1"/>
    <n v="1924.58"/>
    <x v="3"/>
    <x v="1"/>
    <x v="2"/>
    <x v="4"/>
    <x v="2"/>
    <x v="1"/>
  </r>
  <r>
    <d v="2025-04-30T00:00:00"/>
    <x v="485"/>
    <x v="1"/>
    <n v="1005.13"/>
    <x v="0"/>
    <x v="3"/>
    <x v="3"/>
    <x v="7"/>
    <x v="8"/>
    <x v="7"/>
  </r>
  <r>
    <d v="2025-05-01T00:00:00"/>
    <x v="486"/>
    <x v="1"/>
    <n v="4484.1400000000003"/>
    <x v="3"/>
    <x v="2"/>
    <x v="0"/>
    <x v="3"/>
    <x v="8"/>
    <x v="7"/>
  </r>
  <r>
    <d v="2025-05-02T00:00:00"/>
    <x v="487"/>
    <x v="0"/>
    <n v="2287.7199999999998"/>
    <x v="7"/>
    <x v="3"/>
    <x v="4"/>
    <x v="7"/>
    <x v="3"/>
    <x v="2"/>
  </r>
  <r>
    <d v="2025-05-03T00:00:00"/>
    <x v="488"/>
    <x v="0"/>
    <n v="2337.64"/>
    <x v="6"/>
    <x v="2"/>
    <x v="0"/>
    <x v="3"/>
    <x v="2"/>
    <x v="1"/>
  </r>
  <r>
    <d v="2025-05-04T00:00:00"/>
    <x v="489"/>
    <x v="0"/>
    <n v="2844.03"/>
    <x v="3"/>
    <x v="2"/>
    <x v="3"/>
    <x v="5"/>
    <x v="9"/>
    <x v="5"/>
  </r>
  <r>
    <d v="2025-05-05T00:00:00"/>
    <x v="490"/>
    <x v="1"/>
    <n v="4773.5"/>
    <x v="4"/>
    <x v="0"/>
    <x v="0"/>
    <x v="3"/>
    <x v="5"/>
    <x v="4"/>
  </r>
  <r>
    <d v="2025-05-06T00:00:00"/>
    <x v="491"/>
    <x v="1"/>
    <n v="3170.25"/>
    <x v="7"/>
    <x v="3"/>
    <x v="2"/>
    <x v="7"/>
    <x v="6"/>
    <x v="5"/>
  </r>
  <r>
    <d v="2025-05-07T00:00:00"/>
    <x v="492"/>
    <x v="0"/>
    <n v="3447.28"/>
    <x v="2"/>
    <x v="2"/>
    <x v="2"/>
    <x v="5"/>
    <x v="6"/>
    <x v="5"/>
  </r>
  <r>
    <d v="2025-05-08T00:00:00"/>
    <x v="493"/>
    <x v="0"/>
    <n v="2089.34"/>
    <x v="6"/>
    <x v="0"/>
    <x v="3"/>
    <x v="6"/>
    <x v="1"/>
    <x v="0"/>
  </r>
  <r>
    <d v="2025-05-09T00:00:00"/>
    <x v="494"/>
    <x v="1"/>
    <n v="1585.25"/>
    <x v="1"/>
    <x v="0"/>
    <x v="1"/>
    <x v="4"/>
    <x v="9"/>
    <x v="5"/>
  </r>
  <r>
    <d v="2025-05-10T00:00:00"/>
    <x v="495"/>
    <x v="1"/>
    <n v="2479.85"/>
    <x v="4"/>
    <x v="3"/>
    <x v="4"/>
    <x v="0"/>
    <x v="9"/>
    <x v="5"/>
  </r>
  <r>
    <d v="2025-05-11T00:00:00"/>
    <x v="496"/>
    <x v="1"/>
    <n v="4543.83"/>
    <x v="4"/>
    <x v="2"/>
    <x v="1"/>
    <x v="5"/>
    <x v="3"/>
    <x v="2"/>
  </r>
  <r>
    <d v="2025-05-12T00:00:00"/>
    <x v="497"/>
    <x v="0"/>
    <n v="4763.43"/>
    <x v="8"/>
    <x v="2"/>
    <x v="3"/>
    <x v="0"/>
    <x v="4"/>
    <x v="3"/>
  </r>
  <r>
    <d v="2025-05-13T00:00:00"/>
    <x v="498"/>
    <x v="1"/>
    <n v="2537.2600000000002"/>
    <x v="0"/>
    <x v="0"/>
    <x v="2"/>
    <x v="0"/>
    <x v="6"/>
    <x v="5"/>
  </r>
  <r>
    <d v="2025-05-14T00:00:00"/>
    <x v="499"/>
    <x v="0"/>
    <n v="1678.45"/>
    <x v="0"/>
    <x v="0"/>
    <x v="2"/>
    <x v="7"/>
    <x v="8"/>
    <x v="7"/>
  </r>
  <r>
    <d v="2025-05-15T00:00:00"/>
    <x v="500"/>
    <x v="1"/>
    <n v="2978.94"/>
    <x v="8"/>
    <x v="2"/>
    <x v="0"/>
    <x v="8"/>
    <x v="6"/>
    <x v="5"/>
  </r>
  <r>
    <d v="2025-05-16T00:00:00"/>
    <x v="501"/>
    <x v="0"/>
    <n v="4146.5200000000004"/>
    <x v="6"/>
    <x v="3"/>
    <x v="0"/>
    <x v="5"/>
    <x v="1"/>
    <x v="0"/>
  </r>
  <r>
    <d v="2025-05-17T00:00:00"/>
    <x v="502"/>
    <x v="0"/>
    <n v="3640.49"/>
    <x v="0"/>
    <x v="2"/>
    <x v="1"/>
    <x v="2"/>
    <x v="9"/>
    <x v="5"/>
  </r>
  <r>
    <d v="2025-05-18T00:00:00"/>
    <x v="503"/>
    <x v="1"/>
    <n v="4955.59"/>
    <x v="2"/>
    <x v="3"/>
    <x v="3"/>
    <x v="6"/>
    <x v="1"/>
    <x v="0"/>
  </r>
  <r>
    <d v="2025-05-19T00:00:00"/>
    <x v="504"/>
    <x v="1"/>
    <n v="4753.93"/>
    <x v="1"/>
    <x v="0"/>
    <x v="2"/>
    <x v="4"/>
    <x v="3"/>
    <x v="2"/>
  </r>
  <r>
    <d v="2025-05-20T00:00:00"/>
    <x v="505"/>
    <x v="0"/>
    <n v="1671.89"/>
    <x v="4"/>
    <x v="3"/>
    <x v="1"/>
    <x v="0"/>
    <x v="7"/>
    <x v="6"/>
  </r>
  <r>
    <d v="2025-05-21T00:00:00"/>
    <x v="506"/>
    <x v="0"/>
    <n v="3617.75"/>
    <x v="2"/>
    <x v="2"/>
    <x v="0"/>
    <x v="1"/>
    <x v="6"/>
    <x v="5"/>
  </r>
  <r>
    <d v="2025-05-22T00:00:00"/>
    <x v="507"/>
    <x v="1"/>
    <n v="1999.42"/>
    <x v="7"/>
    <x v="1"/>
    <x v="3"/>
    <x v="6"/>
    <x v="3"/>
    <x v="2"/>
  </r>
  <r>
    <d v="2025-05-23T00:00:00"/>
    <x v="508"/>
    <x v="0"/>
    <n v="1645.55"/>
    <x v="4"/>
    <x v="0"/>
    <x v="1"/>
    <x v="7"/>
    <x v="3"/>
    <x v="2"/>
  </r>
  <r>
    <d v="2025-05-24T00:00:00"/>
    <x v="509"/>
    <x v="0"/>
    <n v="4741.99"/>
    <x v="1"/>
    <x v="1"/>
    <x v="2"/>
    <x v="6"/>
    <x v="0"/>
    <x v="0"/>
  </r>
  <r>
    <d v="2025-05-25T00:00:00"/>
    <x v="510"/>
    <x v="0"/>
    <n v="1957.24"/>
    <x v="8"/>
    <x v="0"/>
    <x v="0"/>
    <x v="5"/>
    <x v="6"/>
    <x v="5"/>
  </r>
  <r>
    <d v="2025-05-26T00:00:00"/>
    <x v="511"/>
    <x v="1"/>
    <n v="4387.1099999999997"/>
    <x v="0"/>
    <x v="1"/>
    <x v="2"/>
    <x v="2"/>
    <x v="3"/>
    <x v="2"/>
  </r>
  <r>
    <d v="2025-05-27T00:00:00"/>
    <x v="512"/>
    <x v="1"/>
    <n v="2530.16"/>
    <x v="6"/>
    <x v="2"/>
    <x v="3"/>
    <x v="9"/>
    <x v="3"/>
    <x v="2"/>
  </r>
  <r>
    <d v="2025-05-28T00:00:00"/>
    <x v="513"/>
    <x v="0"/>
    <n v="3807.56"/>
    <x v="6"/>
    <x v="3"/>
    <x v="2"/>
    <x v="7"/>
    <x v="1"/>
    <x v="0"/>
  </r>
  <r>
    <d v="2025-05-29T00:00:00"/>
    <x v="514"/>
    <x v="1"/>
    <n v="1386.37"/>
    <x v="3"/>
    <x v="1"/>
    <x v="3"/>
    <x v="9"/>
    <x v="2"/>
    <x v="1"/>
  </r>
  <r>
    <d v="2025-05-30T00:00:00"/>
    <x v="515"/>
    <x v="0"/>
    <n v="4570.5"/>
    <x v="2"/>
    <x v="1"/>
    <x v="3"/>
    <x v="3"/>
    <x v="3"/>
    <x v="2"/>
  </r>
  <r>
    <d v="2025-05-31T00:00:00"/>
    <x v="516"/>
    <x v="0"/>
    <n v="3619.89"/>
    <x v="6"/>
    <x v="1"/>
    <x v="2"/>
    <x v="3"/>
    <x v="5"/>
    <x v="4"/>
  </r>
  <r>
    <d v="2025-06-01T00:00:00"/>
    <x v="517"/>
    <x v="0"/>
    <n v="3176.96"/>
    <x v="3"/>
    <x v="2"/>
    <x v="2"/>
    <x v="5"/>
    <x v="4"/>
    <x v="3"/>
  </r>
  <r>
    <d v="2025-06-02T00:00:00"/>
    <x v="518"/>
    <x v="0"/>
    <n v="1570.75"/>
    <x v="4"/>
    <x v="2"/>
    <x v="3"/>
    <x v="7"/>
    <x v="5"/>
    <x v="4"/>
  </r>
  <r>
    <d v="2025-06-03T00:00:00"/>
    <x v="519"/>
    <x v="0"/>
    <n v="1030.7"/>
    <x v="5"/>
    <x v="1"/>
    <x v="1"/>
    <x v="2"/>
    <x v="0"/>
    <x v="0"/>
  </r>
  <r>
    <d v="2025-06-04T00:00:00"/>
    <x v="520"/>
    <x v="1"/>
    <n v="1390.3"/>
    <x v="1"/>
    <x v="2"/>
    <x v="4"/>
    <x v="1"/>
    <x v="4"/>
    <x v="3"/>
  </r>
  <r>
    <d v="2025-06-05T00:00:00"/>
    <x v="521"/>
    <x v="0"/>
    <n v="4241.58"/>
    <x v="7"/>
    <x v="3"/>
    <x v="4"/>
    <x v="9"/>
    <x v="6"/>
    <x v="5"/>
  </r>
  <r>
    <d v="2025-06-06T00:00:00"/>
    <x v="522"/>
    <x v="0"/>
    <n v="2766.2"/>
    <x v="1"/>
    <x v="2"/>
    <x v="0"/>
    <x v="3"/>
    <x v="7"/>
    <x v="6"/>
  </r>
  <r>
    <d v="2025-06-07T00:00:00"/>
    <x v="523"/>
    <x v="1"/>
    <n v="4599.37"/>
    <x v="6"/>
    <x v="0"/>
    <x v="2"/>
    <x v="7"/>
    <x v="2"/>
    <x v="1"/>
  </r>
  <r>
    <d v="2025-06-08T00:00:00"/>
    <x v="524"/>
    <x v="0"/>
    <n v="3260.57"/>
    <x v="7"/>
    <x v="2"/>
    <x v="4"/>
    <x v="0"/>
    <x v="6"/>
    <x v="5"/>
  </r>
  <r>
    <d v="2025-06-09T00:00:00"/>
    <x v="525"/>
    <x v="0"/>
    <n v="3987.78"/>
    <x v="4"/>
    <x v="2"/>
    <x v="2"/>
    <x v="2"/>
    <x v="4"/>
    <x v="3"/>
  </r>
  <r>
    <d v="2025-06-10T00:00:00"/>
    <x v="526"/>
    <x v="1"/>
    <n v="2050.66"/>
    <x v="1"/>
    <x v="1"/>
    <x v="1"/>
    <x v="2"/>
    <x v="0"/>
    <x v="0"/>
  </r>
  <r>
    <d v="2025-06-11T00:00:00"/>
    <x v="527"/>
    <x v="1"/>
    <n v="1226.44"/>
    <x v="4"/>
    <x v="2"/>
    <x v="2"/>
    <x v="2"/>
    <x v="4"/>
    <x v="3"/>
  </r>
  <r>
    <d v="2025-06-12T00:00:00"/>
    <x v="528"/>
    <x v="1"/>
    <n v="3584.76"/>
    <x v="4"/>
    <x v="3"/>
    <x v="2"/>
    <x v="5"/>
    <x v="4"/>
    <x v="3"/>
  </r>
  <r>
    <d v="2025-06-13T00:00:00"/>
    <x v="529"/>
    <x v="1"/>
    <n v="4345.79"/>
    <x v="8"/>
    <x v="0"/>
    <x v="2"/>
    <x v="4"/>
    <x v="2"/>
    <x v="1"/>
  </r>
  <r>
    <d v="2025-06-14T00:00:00"/>
    <x v="530"/>
    <x v="0"/>
    <n v="2349.14"/>
    <x v="5"/>
    <x v="2"/>
    <x v="4"/>
    <x v="7"/>
    <x v="6"/>
    <x v="5"/>
  </r>
  <r>
    <d v="2025-06-15T00:00:00"/>
    <x v="531"/>
    <x v="1"/>
    <n v="2341.3200000000002"/>
    <x v="6"/>
    <x v="3"/>
    <x v="2"/>
    <x v="8"/>
    <x v="4"/>
    <x v="3"/>
  </r>
  <r>
    <d v="2025-06-16T00:00:00"/>
    <x v="532"/>
    <x v="0"/>
    <n v="2816.05"/>
    <x v="0"/>
    <x v="2"/>
    <x v="3"/>
    <x v="7"/>
    <x v="4"/>
    <x v="3"/>
  </r>
  <r>
    <d v="2025-06-17T00:00:00"/>
    <x v="533"/>
    <x v="1"/>
    <n v="1786.31"/>
    <x v="1"/>
    <x v="3"/>
    <x v="3"/>
    <x v="1"/>
    <x v="3"/>
    <x v="2"/>
  </r>
  <r>
    <d v="2025-06-18T00:00:00"/>
    <x v="534"/>
    <x v="0"/>
    <n v="4970.8599999999997"/>
    <x v="6"/>
    <x v="1"/>
    <x v="4"/>
    <x v="6"/>
    <x v="7"/>
    <x v="6"/>
  </r>
  <r>
    <d v="2025-06-19T00:00:00"/>
    <x v="535"/>
    <x v="1"/>
    <n v="1584.72"/>
    <x v="1"/>
    <x v="3"/>
    <x v="2"/>
    <x v="1"/>
    <x v="4"/>
    <x v="3"/>
  </r>
  <r>
    <d v="2025-06-20T00:00:00"/>
    <x v="536"/>
    <x v="0"/>
    <n v="4646.07"/>
    <x v="8"/>
    <x v="0"/>
    <x v="0"/>
    <x v="0"/>
    <x v="4"/>
    <x v="3"/>
  </r>
  <r>
    <d v="2025-06-21T00:00:00"/>
    <x v="537"/>
    <x v="0"/>
    <n v="3228.46"/>
    <x v="5"/>
    <x v="1"/>
    <x v="2"/>
    <x v="7"/>
    <x v="3"/>
    <x v="2"/>
  </r>
  <r>
    <d v="2025-06-22T00:00:00"/>
    <x v="538"/>
    <x v="0"/>
    <n v="3082.06"/>
    <x v="8"/>
    <x v="1"/>
    <x v="4"/>
    <x v="4"/>
    <x v="9"/>
    <x v="5"/>
  </r>
  <r>
    <d v="2025-06-23T00:00:00"/>
    <x v="539"/>
    <x v="1"/>
    <n v="3397.36"/>
    <x v="5"/>
    <x v="3"/>
    <x v="0"/>
    <x v="0"/>
    <x v="7"/>
    <x v="6"/>
  </r>
  <r>
    <d v="2025-06-24T00:00:00"/>
    <x v="540"/>
    <x v="0"/>
    <n v="1547.59"/>
    <x v="6"/>
    <x v="1"/>
    <x v="1"/>
    <x v="5"/>
    <x v="1"/>
    <x v="0"/>
  </r>
  <r>
    <d v="2025-06-25T00:00:00"/>
    <x v="541"/>
    <x v="0"/>
    <n v="4872.8900000000003"/>
    <x v="6"/>
    <x v="2"/>
    <x v="4"/>
    <x v="6"/>
    <x v="0"/>
    <x v="0"/>
  </r>
  <r>
    <d v="2025-06-26T00:00:00"/>
    <x v="542"/>
    <x v="0"/>
    <n v="4761.88"/>
    <x v="0"/>
    <x v="3"/>
    <x v="1"/>
    <x v="0"/>
    <x v="2"/>
    <x v="1"/>
  </r>
  <r>
    <d v="2025-06-27T00:00:00"/>
    <x v="543"/>
    <x v="1"/>
    <n v="3011.87"/>
    <x v="5"/>
    <x v="2"/>
    <x v="1"/>
    <x v="1"/>
    <x v="7"/>
    <x v="6"/>
  </r>
  <r>
    <d v="2025-06-28T00:00:00"/>
    <x v="544"/>
    <x v="1"/>
    <n v="1917.7"/>
    <x v="0"/>
    <x v="3"/>
    <x v="2"/>
    <x v="4"/>
    <x v="7"/>
    <x v="6"/>
  </r>
  <r>
    <d v="2025-06-29T00:00:00"/>
    <x v="545"/>
    <x v="1"/>
    <n v="3202.95"/>
    <x v="1"/>
    <x v="1"/>
    <x v="4"/>
    <x v="9"/>
    <x v="9"/>
    <x v="5"/>
  </r>
  <r>
    <d v="2025-06-30T00:00:00"/>
    <x v="546"/>
    <x v="0"/>
    <n v="2158.27"/>
    <x v="3"/>
    <x v="2"/>
    <x v="0"/>
    <x v="8"/>
    <x v="6"/>
    <x v="5"/>
  </r>
  <r>
    <d v="2025-07-01T00:00:00"/>
    <x v="547"/>
    <x v="0"/>
    <n v="4073.85"/>
    <x v="8"/>
    <x v="2"/>
    <x v="1"/>
    <x v="6"/>
    <x v="8"/>
    <x v="7"/>
  </r>
  <r>
    <d v="2025-07-02T00:00:00"/>
    <x v="548"/>
    <x v="0"/>
    <n v="4744.87"/>
    <x v="3"/>
    <x v="1"/>
    <x v="2"/>
    <x v="0"/>
    <x v="0"/>
    <x v="0"/>
  </r>
  <r>
    <d v="2025-07-03T00:00:00"/>
    <x v="549"/>
    <x v="1"/>
    <n v="4721.9799999999996"/>
    <x v="8"/>
    <x v="0"/>
    <x v="3"/>
    <x v="9"/>
    <x v="7"/>
    <x v="6"/>
  </r>
  <r>
    <d v="2025-07-04T00:00:00"/>
    <x v="550"/>
    <x v="0"/>
    <n v="4862.55"/>
    <x v="6"/>
    <x v="3"/>
    <x v="0"/>
    <x v="3"/>
    <x v="6"/>
    <x v="5"/>
  </r>
  <r>
    <d v="2025-07-05T00:00:00"/>
    <x v="551"/>
    <x v="1"/>
    <n v="1068.8499999999999"/>
    <x v="2"/>
    <x v="0"/>
    <x v="1"/>
    <x v="7"/>
    <x v="3"/>
    <x v="2"/>
  </r>
  <r>
    <d v="2025-07-06T00:00:00"/>
    <x v="552"/>
    <x v="1"/>
    <n v="4586.45"/>
    <x v="4"/>
    <x v="0"/>
    <x v="3"/>
    <x v="7"/>
    <x v="5"/>
    <x v="4"/>
  </r>
  <r>
    <d v="2025-07-07T00:00:00"/>
    <x v="553"/>
    <x v="1"/>
    <n v="3277.57"/>
    <x v="5"/>
    <x v="3"/>
    <x v="2"/>
    <x v="4"/>
    <x v="2"/>
    <x v="1"/>
  </r>
  <r>
    <d v="2025-07-08T00:00:00"/>
    <x v="554"/>
    <x v="0"/>
    <n v="2766.57"/>
    <x v="5"/>
    <x v="0"/>
    <x v="0"/>
    <x v="5"/>
    <x v="6"/>
    <x v="5"/>
  </r>
  <r>
    <d v="2025-07-09T00:00:00"/>
    <x v="555"/>
    <x v="0"/>
    <n v="1720.91"/>
    <x v="2"/>
    <x v="1"/>
    <x v="0"/>
    <x v="1"/>
    <x v="6"/>
    <x v="5"/>
  </r>
  <r>
    <d v="2025-07-10T00:00:00"/>
    <x v="556"/>
    <x v="1"/>
    <n v="1771.92"/>
    <x v="3"/>
    <x v="0"/>
    <x v="0"/>
    <x v="3"/>
    <x v="5"/>
    <x v="4"/>
  </r>
  <r>
    <d v="2025-07-11T00:00:00"/>
    <x v="557"/>
    <x v="0"/>
    <n v="3105.8"/>
    <x v="7"/>
    <x v="0"/>
    <x v="3"/>
    <x v="4"/>
    <x v="1"/>
    <x v="0"/>
  </r>
  <r>
    <d v="2025-07-12T00:00:00"/>
    <x v="558"/>
    <x v="1"/>
    <n v="2886.43"/>
    <x v="0"/>
    <x v="2"/>
    <x v="3"/>
    <x v="4"/>
    <x v="1"/>
    <x v="0"/>
  </r>
  <r>
    <d v="2025-07-13T00:00:00"/>
    <x v="559"/>
    <x v="0"/>
    <n v="1796.97"/>
    <x v="4"/>
    <x v="3"/>
    <x v="0"/>
    <x v="0"/>
    <x v="8"/>
    <x v="7"/>
  </r>
  <r>
    <d v="2025-07-14T00:00:00"/>
    <x v="560"/>
    <x v="1"/>
    <n v="2854.42"/>
    <x v="2"/>
    <x v="1"/>
    <x v="1"/>
    <x v="6"/>
    <x v="3"/>
    <x v="2"/>
  </r>
  <r>
    <d v="2025-07-15T00:00:00"/>
    <x v="561"/>
    <x v="0"/>
    <n v="3147.67"/>
    <x v="0"/>
    <x v="0"/>
    <x v="1"/>
    <x v="5"/>
    <x v="1"/>
    <x v="0"/>
  </r>
  <r>
    <d v="2025-07-16T00:00:00"/>
    <x v="562"/>
    <x v="1"/>
    <n v="3919.7"/>
    <x v="0"/>
    <x v="0"/>
    <x v="4"/>
    <x v="4"/>
    <x v="7"/>
    <x v="6"/>
  </r>
  <r>
    <d v="2025-07-17T00:00:00"/>
    <x v="563"/>
    <x v="1"/>
    <n v="2687.6"/>
    <x v="4"/>
    <x v="0"/>
    <x v="2"/>
    <x v="5"/>
    <x v="6"/>
    <x v="5"/>
  </r>
  <r>
    <d v="2025-07-18T00:00:00"/>
    <x v="564"/>
    <x v="0"/>
    <n v="3407.37"/>
    <x v="5"/>
    <x v="3"/>
    <x v="2"/>
    <x v="5"/>
    <x v="7"/>
    <x v="6"/>
  </r>
  <r>
    <d v="2025-07-19T00:00:00"/>
    <x v="565"/>
    <x v="1"/>
    <n v="1906.86"/>
    <x v="2"/>
    <x v="0"/>
    <x v="2"/>
    <x v="9"/>
    <x v="1"/>
    <x v="0"/>
  </r>
  <r>
    <d v="2025-07-20T00:00:00"/>
    <x v="566"/>
    <x v="1"/>
    <n v="3701.9"/>
    <x v="5"/>
    <x v="0"/>
    <x v="3"/>
    <x v="0"/>
    <x v="9"/>
    <x v="5"/>
  </r>
  <r>
    <d v="2025-07-21T00:00:00"/>
    <x v="567"/>
    <x v="1"/>
    <n v="1961.16"/>
    <x v="4"/>
    <x v="1"/>
    <x v="0"/>
    <x v="9"/>
    <x v="8"/>
    <x v="7"/>
  </r>
  <r>
    <d v="2025-07-22T00:00:00"/>
    <x v="568"/>
    <x v="1"/>
    <n v="2881.24"/>
    <x v="2"/>
    <x v="0"/>
    <x v="4"/>
    <x v="8"/>
    <x v="5"/>
    <x v="4"/>
  </r>
  <r>
    <d v="2025-07-23T00:00:00"/>
    <x v="569"/>
    <x v="1"/>
    <n v="3052.14"/>
    <x v="2"/>
    <x v="3"/>
    <x v="1"/>
    <x v="3"/>
    <x v="1"/>
    <x v="0"/>
  </r>
  <r>
    <d v="2025-07-24T00:00:00"/>
    <x v="570"/>
    <x v="1"/>
    <n v="3209.68"/>
    <x v="1"/>
    <x v="2"/>
    <x v="4"/>
    <x v="9"/>
    <x v="4"/>
    <x v="3"/>
  </r>
  <r>
    <d v="2025-07-25T00:00:00"/>
    <x v="571"/>
    <x v="1"/>
    <n v="2220.11"/>
    <x v="3"/>
    <x v="2"/>
    <x v="0"/>
    <x v="4"/>
    <x v="2"/>
    <x v="1"/>
  </r>
  <r>
    <d v="2025-07-26T00:00:00"/>
    <x v="572"/>
    <x v="1"/>
    <n v="4075.21"/>
    <x v="8"/>
    <x v="3"/>
    <x v="4"/>
    <x v="5"/>
    <x v="9"/>
    <x v="5"/>
  </r>
  <r>
    <d v="2025-07-27T00:00:00"/>
    <x v="573"/>
    <x v="0"/>
    <n v="2730.92"/>
    <x v="6"/>
    <x v="2"/>
    <x v="2"/>
    <x v="0"/>
    <x v="8"/>
    <x v="7"/>
  </r>
  <r>
    <d v="2025-07-28T00:00:00"/>
    <x v="574"/>
    <x v="0"/>
    <n v="3151.54"/>
    <x v="3"/>
    <x v="3"/>
    <x v="4"/>
    <x v="8"/>
    <x v="6"/>
    <x v="5"/>
  </r>
  <r>
    <d v="2025-07-29T00:00:00"/>
    <x v="575"/>
    <x v="1"/>
    <n v="1393.99"/>
    <x v="6"/>
    <x v="3"/>
    <x v="2"/>
    <x v="5"/>
    <x v="6"/>
    <x v="5"/>
  </r>
  <r>
    <d v="2025-07-30T00:00:00"/>
    <x v="576"/>
    <x v="1"/>
    <n v="2105.34"/>
    <x v="4"/>
    <x v="3"/>
    <x v="4"/>
    <x v="8"/>
    <x v="4"/>
    <x v="3"/>
  </r>
  <r>
    <d v="2025-07-31T00:00:00"/>
    <x v="577"/>
    <x v="0"/>
    <n v="1108.47"/>
    <x v="5"/>
    <x v="2"/>
    <x v="0"/>
    <x v="7"/>
    <x v="7"/>
    <x v="6"/>
  </r>
  <r>
    <d v="2025-08-01T00:00:00"/>
    <x v="578"/>
    <x v="0"/>
    <n v="3641.88"/>
    <x v="5"/>
    <x v="3"/>
    <x v="0"/>
    <x v="0"/>
    <x v="3"/>
    <x v="2"/>
  </r>
  <r>
    <d v="2025-08-02T00:00:00"/>
    <x v="579"/>
    <x v="1"/>
    <n v="4363.09"/>
    <x v="7"/>
    <x v="0"/>
    <x v="4"/>
    <x v="6"/>
    <x v="7"/>
    <x v="6"/>
  </r>
  <r>
    <d v="2025-08-03T00:00:00"/>
    <x v="580"/>
    <x v="1"/>
    <n v="2618.59"/>
    <x v="2"/>
    <x v="0"/>
    <x v="1"/>
    <x v="3"/>
    <x v="9"/>
    <x v="5"/>
  </r>
  <r>
    <d v="2025-08-04T00:00:00"/>
    <x v="581"/>
    <x v="0"/>
    <n v="1046.32"/>
    <x v="7"/>
    <x v="3"/>
    <x v="1"/>
    <x v="5"/>
    <x v="6"/>
    <x v="5"/>
  </r>
  <r>
    <d v="2025-08-05T00:00:00"/>
    <x v="582"/>
    <x v="0"/>
    <n v="1356.06"/>
    <x v="7"/>
    <x v="3"/>
    <x v="2"/>
    <x v="2"/>
    <x v="9"/>
    <x v="5"/>
  </r>
  <r>
    <d v="2025-08-06T00:00:00"/>
    <x v="583"/>
    <x v="0"/>
    <n v="4081.71"/>
    <x v="7"/>
    <x v="0"/>
    <x v="3"/>
    <x v="6"/>
    <x v="9"/>
    <x v="5"/>
  </r>
  <r>
    <d v="2025-08-07T00:00:00"/>
    <x v="584"/>
    <x v="1"/>
    <n v="2864.82"/>
    <x v="6"/>
    <x v="1"/>
    <x v="3"/>
    <x v="5"/>
    <x v="6"/>
    <x v="5"/>
  </r>
  <r>
    <d v="2025-08-08T00:00:00"/>
    <x v="585"/>
    <x v="1"/>
    <n v="1534.82"/>
    <x v="0"/>
    <x v="2"/>
    <x v="0"/>
    <x v="8"/>
    <x v="6"/>
    <x v="5"/>
  </r>
  <r>
    <d v="2025-08-09T00:00:00"/>
    <x v="586"/>
    <x v="1"/>
    <n v="3005.71"/>
    <x v="7"/>
    <x v="1"/>
    <x v="3"/>
    <x v="0"/>
    <x v="0"/>
    <x v="0"/>
  </r>
  <r>
    <d v="2025-08-10T00:00:00"/>
    <x v="587"/>
    <x v="0"/>
    <n v="3044.34"/>
    <x v="7"/>
    <x v="2"/>
    <x v="2"/>
    <x v="0"/>
    <x v="3"/>
    <x v="2"/>
  </r>
  <r>
    <d v="2025-08-11T00:00:00"/>
    <x v="588"/>
    <x v="1"/>
    <n v="1240.76"/>
    <x v="3"/>
    <x v="2"/>
    <x v="4"/>
    <x v="6"/>
    <x v="9"/>
    <x v="5"/>
  </r>
  <r>
    <d v="2025-08-12T00:00:00"/>
    <x v="589"/>
    <x v="0"/>
    <n v="2766.04"/>
    <x v="0"/>
    <x v="3"/>
    <x v="0"/>
    <x v="8"/>
    <x v="1"/>
    <x v="0"/>
  </r>
  <r>
    <d v="2025-08-13T00:00:00"/>
    <x v="590"/>
    <x v="1"/>
    <n v="1401.94"/>
    <x v="2"/>
    <x v="1"/>
    <x v="0"/>
    <x v="9"/>
    <x v="8"/>
    <x v="7"/>
  </r>
  <r>
    <d v="2025-08-14T00:00:00"/>
    <x v="591"/>
    <x v="1"/>
    <n v="4471.74"/>
    <x v="6"/>
    <x v="3"/>
    <x v="1"/>
    <x v="2"/>
    <x v="2"/>
    <x v="1"/>
  </r>
  <r>
    <d v="2025-08-15T00:00:00"/>
    <x v="592"/>
    <x v="0"/>
    <n v="3308.21"/>
    <x v="5"/>
    <x v="1"/>
    <x v="1"/>
    <x v="8"/>
    <x v="7"/>
    <x v="6"/>
  </r>
  <r>
    <d v="2025-08-16T00:00:00"/>
    <x v="593"/>
    <x v="1"/>
    <n v="3609.97"/>
    <x v="0"/>
    <x v="2"/>
    <x v="0"/>
    <x v="1"/>
    <x v="3"/>
    <x v="2"/>
  </r>
  <r>
    <d v="2025-08-17T00:00:00"/>
    <x v="594"/>
    <x v="1"/>
    <n v="2164.6999999999998"/>
    <x v="1"/>
    <x v="0"/>
    <x v="3"/>
    <x v="5"/>
    <x v="3"/>
    <x v="2"/>
  </r>
  <r>
    <d v="2025-08-18T00:00:00"/>
    <x v="595"/>
    <x v="0"/>
    <n v="2765.44"/>
    <x v="6"/>
    <x v="0"/>
    <x v="2"/>
    <x v="2"/>
    <x v="9"/>
    <x v="5"/>
  </r>
  <r>
    <d v="2025-08-19T00:00:00"/>
    <x v="596"/>
    <x v="1"/>
    <n v="3568.02"/>
    <x v="0"/>
    <x v="2"/>
    <x v="2"/>
    <x v="9"/>
    <x v="1"/>
    <x v="0"/>
  </r>
  <r>
    <d v="2025-08-20T00:00:00"/>
    <x v="597"/>
    <x v="0"/>
    <n v="2933.85"/>
    <x v="0"/>
    <x v="3"/>
    <x v="2"/>
    <x v="2"/>
    <x v="2"/>
    <x v="1"/>
  </r>
  <r>
    <d v="2025-08-21T00:00:00"/>
    <x v="598"/>
    <x v="1"/>
    <n v="3003.17"/>
    <x v="3"/>
    <x v="1"/>
    <x v="2"/>
    <x v="6"/>
    <x v="8"/>
    <x v="7"/>
  </r>
  <r>
    <d v="2025-08-22T00:00:00"/>
    <x v="599"/>
    <x v="1"/>
    <n v="4620.4799999999996"/>
    <x v="1"/>
    <x v="3"/>
    <x v="1"/>
    <x v="5"/>
    <x v="5"/>
    <x v="4"/>
  </r>
  <r>
    <d v="2025-08-23T00:00:00"/>
    <x v="600"/>
    <x v="0"/>
    <n v="4615.01"/>
    <x v="6"/>
    <x v="1"/>
    <x v="1"/>
    <x v="0"/>
    <x v="2"/>
    <x v="1"/>
  </r>
  <r>
    <d v="2025-08-24T00:00:00"/>
    <x v="601"/>
    <x v="1"/>
    <n v="2669.3"/>
    <x v="6"/>
    <x v="1"/>
    <x v="1"/>
    <x v="1"/>
    <x v="0"/>
    <x v="0"/>
  </r>
  <r>
    <d v="2025-08-25T00:00:00"/>
    <x v="602"/>
    <x v="0"/>
    <n v="3836.72"/>
    <x v="7"/>
    <x v="1"/>
    <x v="4"/>
    <x v="2"/>
    <x v="8"/>
    <x v="7"/>
  </r>
  <r>
    <d v="2025-08-26T00:00:00"/>
    <x v="603"/>
    <x v="1"/>
    <n v="4255.8100000000004"/>
    <x v="1"/>
    <x v="1"/>
    <x v="1"/>
    <x v="7"/>
    <x v="3"/>
    <x v="2"/>
  </r>
  <r>
    <d v="2025-08-27T00:00:00"/>
    <x v="604"/>
    <x v="0"/>
    <n v="4552.1099999999997"/>
    <x v="7"/>
    <x v="0"/>
    <x v="1"/>
    <x v="0"/>
    <x v="4"/>
    <x v="3"/>
  </r>
  <r>
    <d v="2025-08-28T00:00:00"/>
    <x v="605"/>
    <x v="0"/>
    <n v="2024.81"/>
    <x v="2"/>
    <x v="0"/>
    <x v="1"/>
    <x v="2"/>
    <x v="4"/>
    <x v="3"/>
  </r>
  <r>
    <d v="2025-08-29T00:00:00"/>
    <x v="606"/>
    <x v="1"/>
    <n v="3536.76"/>
    <x v="6"/>
    <x v="3"/>
    <x v="3"/>
    <x v="2"/>
    <x v="9"/>
    <x v="5"/>
  </r>
  <r>
    <d v="2025-08-30T00:00:00"/>
    <x v="607"/>
    <x v="1"/>
    <n v="3795.06"/>
    <x v="3"/>
    <x v="3"/>
    <x v="1"/>
    <x v="0"/>
    <x v="3"/>
    <x v="2"/>
  </r>
  <r>
    <d v="2025-08-31T00:00:00"/>
    <x v="608"/>
    <x v="1"/>
    <n v="2160.56"/>
    <x v="3"/>
    <x v="1"/>
    <x v="4"/>
    <x v="3"/>
    <x v="9"/>
    <x v="5"/>
  </r>
  <r>
    <d v="2025-09-01T00:00:00"/>
    <x v="609"/>
    <x v="0"/>
    <n v="2485.2199999999998"/>
    <x v="7"/>
    <x v="3"/>
    <x v="1"/>
    <x v="0"/>
    <x v="6"/>
    <x v="5"/>
  </r>
  <r>
    <d v="2025-09-02T00:00:00"/>
    <x v="610"/>
    <x v="0"/>
    <n v="2968.61"/>
    <x v="7"/>
    <x v="0"/>
    <x v="1"/>
    <x v="3"/>
    <x v="5"/>
    <x v="4"/>
  </r>
  <r>
    <d v="2025-09-03T00:00:00"/>
    <x v="611"/>
    <x v="1"/>
    <n v="4991"/>
    <x v="4"/>
    <x v="0"/>
    <x v="0"/>
    <x v="4"/>
    <x v="0"/>
    <x v="0"/>
  </r>
  <r>
    <d v="2025-09-04T00:00:00"/>
    <x v="612"/>
    <x v="0"/>
    <n v="2201.58"/>
    <x v="4"/>
    <x v="3"/>
    <x v="4"/>
    <x v="7"/>
    <x v="8"/>
    <x v="7"/>
  </r>
  <r>
    <d v="2025-09-05T00:00:00"/>
    <x v="613"/>
    <x v="0"/>
    <n v="1527.64"/>
    <x v="3"/>
    <x v="0"/>
    <x v="0"/>
    <x v="8"/>
    <x v="9"/>
    <x v="5"/>
  </r>
  <r>
    <d v="2025-09-06T00:00:00"/>
    <x v="614"/>
    <x v="1"/>
    <n v="1451.33"/>
    <x v="7"/>
    <x v="3"/>
    <x v="0"/>
    <x v="8"/>
    <x v="7"/>
    <x v="6"/>
  </r>
  <r>
    <d v="2025-09-07T00:00:00"/>
    <x v="615"/>
    <x v="0"/>
    <n v="3535.19"/>
    <x v="6"/>
    <x v="3"/>
    <x v="2"/>
    <x v="1"/>
    <x v="4"/>
    <x v="3"/>
  </r>
  <r>
    <d v="2025-09-08T00:00:00"/>
    <x v="616"/>
    <x v="1"/>
    <n v="4125.1400000000003"/>
    <x v="8"/>
    <x v="3"/>
    <x v="4"/>
    <x v="4"/>
    <x v="1"/>
    <x v="0"/>
  </r>
  <r>
    <d v="2025-09-09T00:00:00"/>
    <x v="617"/>
    <x v="1"/>
    <n v="3967.98"/>
    <x v="0"/>
    <x v="0"/>
    <x v="4"/>
    <x v="2"/>
    <x v="9"/>
    <x v="5"/>
  </r>
  <r>
    <d v="2025-09-10T00:00:00"/>
    <x v="618"/>
    <x v="1"/>
    <n v="2673.29"/>
    <x v="7"/>
    <x v="2"/>
    <x v="2"/>
    <x v="6"/>
    <x v="2"/>
    <x v="1"/>
  </r>
  <r>
    <d v="2025-09-11T00:00:00"/>
    <x v="619"/>
    <x v="1"/>
    <n v="4755.8999999999996"/>
    <x v="1"/>
    <x v="1"/>
    <x v="2"/>
    <x v="8"/>
    <x v="8"/>
    <x v="7"/>
  </r>
  <r>
    <d v="2025-09-12T00:00:00"/>
    <x v="620"/>
    <x v="1"/>
    <n v="3078.6"/>
    <x v="7"/>
    <x v="0"/>
    <x v="4"/>
    <x v="2"/>
    <x v="2"/>
    <x v="1"/>
  </r>
  <r>
    <d v="2025-09-13T00:00:00"/>
    <x v="621"/>
    <x v="1"/>
    <n v="1090.1199999999999"/>
    <x v="3"/>
    <x v="2"/>
    <x v="1"/>
    <x v="1"/>
    <x v="5"/>
    <x v="4"/>
  </r>
  <r>
    <d v="2025-09-14T00:00:00"/>
    <x v="622"/>
    <x v="1"/>
    <n v="1302.24"/>
    <x v="7"/>
    <x v="3"/>
    <x v="2"/>
    <x v="7"/>
    <x v="2"/>
    <x v="1"/>
  </r>
  <r>
    <d v="2025-09-15T00:00:00"/>
    <x v="623"/>
    <x v="1"/>
    <n v="2006.51"/>
    <x v="8"/>
    <x v="0"/>
    <x v="4"/>
    <x v="0"/>
    <x v="2"/>
    <x v="1"/>
  </r>
  <r>
    <d v="2025-09-16T00:00:00"/>
    <x v="624"/>
    <x v="0"/>
    <n v="1217.22"/>
    <x v="5"/>
    <x v="1"/>
    <x v="3"/>
    <x v="5"/>
    <x v="9"/>
    <x v="5"/>
  </r>
  <r>
    <d v="2025-09-17T00:00:00"/>
    <x v="625"/>
    <x v="0"/>
    <n v="4612.82"/>
    <x v="6"/>
    <x v="2"/>
    <x v="1"/>
    <x v="1"/>
    <x v="5"/>
    <x v="4"/>
  </r>
  <r>
    <d v="2025-09-18T00:00:00"/>
    <x v="626"/>
    <x v="0"/>
    <n v="1206.27"/>
    <x v="3"/>
    <x v="1"/>
    <x v="3"/>
    <x v="0"/>
    <x v="5"/>
    <x v="4"/>
  </r>
  <r>
    <d v="2025-09-19T00:00:00"/>
    <x v="627"/>
    <x v="1"/>
    <n v="2700.91"/>
    <x v="5"/>
    <x v="3"/>
    <x v="1"/>
    <x v="5"/>
    <x v="6"/>
    <x v="5"/>
  </r>
  <r>
    <d v="2025-09-20T00:00:00"/>
    <x v="628"/>
    <x v="0"/>
    <n v="3298.63"/>
    <x v="5"/>
    <x v="1"/>
    <x v="1"/>
    <x v="6"/>
    <x v="0"/>
    <x v="0"/>
  </r>
  <r>
    <d v="2025-09-21T00:00:00"/>
    <x v="629"/>
    <x v="0"/>
    <n v="2935.69"/>
    <x v="2"/>
    <x v="0"/>
    <x v="4"/>
    <x v="3"/>
    <x v="1"/>
    <x v="0"/>
  </r>
  <r>
    <d v="2025-09-22T00:00:00"/>
    <x v="630"/>
    <x v="1"/>
    <n v="3227.32"/>
    <x v="5"/>
    <x v="3"/>
    <x v="4"/>
    <x v="3"/>
    <x v="0"/>
    <x v="0"/>
  </r>
  <r>
    <d v="2025-09-23T00:00:00"/>
    <x v="631"/>
    <x v="1"/>
    <n v="4747.8599999999997"/>
    <x v="0"/>
    <x v="2"/>
    <x v="0"/>
    <x v="1"/>
    <x v="3"/>
    <x v="2"/>
  </r>
  <r>
    <d v="2025-09-24T00:00:00"/>
    <x v="632"/>
    <x v="1"/>
    <n v="1451.67"/>
    <x v="3"/>
    <x v="2"/>
    <x v="2"/>
    <x v="4"/>
    <x v="4"/>
    <x v="3"/>
  </r>
  <r>
    <d v="2025-09-25T00:00:00"/>
    <x v="633"/>
    <x v="1"/>
    <n v="4204.24"/>
    <x v="4"/>
    <x v="3"/>
    <x v="0"/>
    <x v="5"/>
    <x v="7"/>
    <x v="6"/>
  </r>
  <r>
    <d v="2025-09-26T00:00:00"/>
    <x v="634"/>
    <x v="1"/>
    <n v="3237.75"/>
    <x v="2"/>
    <x v="2"/>
    <x v="4"/>
    <x v="1"/>
    <x v="4"/>
    <x v="3"/>
  </r>
  <r>
    <d v="2025-09-27T00:00:00"/>
    <x v="635"/>
    <x v="1"/>
    <n v="3689.41"/>
    <x v="2"/>
    <x v="1"/>
    <x v="4"/>
    <x v="5"/>
    <x v="1"/>
    <x v="0"/>
  </r>
  <r>
    <d v="2025-09-28T00:00:00"/>
    <x v="636"/>
    <x v="1"/>
    <n v="3788.48"/>
    <x v="6"/>
    <x v="0"/>
    <x v="4"/>
    <x v="9"/>
    <x v="5"/>
    <x v="4"/>
  </r>
  <r>
    <d v="2025-09-29T00:00:00"/>
    <x v="637"/>
    <x v="1"/>
    <n v="1069.1400000000001"/>
    <x v="0"/>
    <x v="1"/>
    <x v="1"/>
    <x v="5"/>
    <x v="3"/>
    <x v="2"/>
  </r>
  <r>
    <d v="2025-09-30T00:00:00"/>
    <x v="638"/>
    <x v="1"/>
    <n v="4020.35"/>
    <x v="5"/>
    <x v="3"/>
    <x v="1"/>
    <x v="5"/>
    <x v="6"/>
    <x v="5"/>
  </r>
  <r>
    <d v="2025-10-01T00:00:00"/>
    <x v="639"/>
    <x v="0"/>
    <n v="2752.28"/>
    <x v="0"/>
    <x v="1"/>
    <x v="0"/>
    <x v="8"/>
    <x v="3"/>
    <x v="2"/>
  </r>
  <r>
    <d v="2025-10-02T00:00:00"/>
    <x v="640"/>
    <x v="0"/>
    <n v="3502.49"/>
    <x v="7"/>
    <x v="0"/>
    <x v="0"/>
    <x v="6"/>
    <x v="7"/>
    <x v="6"/>
  </r>
  <r>
    <d v="2025-10-03T00:00:00"/>
    <x v="641"/>
    <x v="1"/>
    <n v="4950.17"/>
    <x v="3"/>
    <x v="2"/>
    <x v="1"/>
    <x v="6"/>
    <x v="3"/>
    <x v="2"/>
  </r>
  <r>
    <d v="2025-10-04T00:00:00"/>
    <x v="642"/>
    <x v="1"/>
    <n v="1545.45"/>
    <x v="8"/>
    <x v="2"/>
    <x v="2"/>
    <x v="0"/>
    <x v="9"/>
    <x v="5"/>
  </r>
  <r>
    <d v="2025-10-05T00:00:00"/>
    <x v="643"/>
    <x v="0"/>
    <n v="4132.45"/>
    <x v="4"/>
    <x v="0"/>
    <x v="1"/>
    <x v="8"/>
    <x v="9"/>
    <x v="5"/>
  </r>
  <r>
    <d v="2025-10-06T00:00:00"/>
    <x v="644"/>
    <x v="1"/>
    <n v="3503.14"/>
    <x v="8"/>
    <x v="0"/>
    <x v="1"/>
    <x v="3"/>
    <x v="5"/>
    <x v="4"/>
  </r>
  <r>
    <d v="2025-10-07T00:00:00"/>
    <x v="645"/>
    <x v="0"/>
    <n v="3933.7"/>
    <x v="7"/>
    <x v="1"/>
    <x v="0"/>
    <x v="9"/>
    <x v="2"/>
    <x v="1"/>
  </r>
  <r>
    <d v="2025-10-08T00:00:00"/>
    <x v="646"/>
    <x v="0"/>
    <n v="4825.75"/>
    <x v="4"/>
    <x v="3"/>
    <x v="1"/>
    <x v="7"/>
    <x v="5"/>
    <x v="4"/>
  </r>
  <r>
    <d v="2025-10-09T00:00:00"/>
    <x v="647"/>
    <x v="0"/>
    <n v="4713.41"/>
    <x v="4"/>
    <x v="2"/>
    <x v="1"/>
    <x v="0"/>
    <x v="4"/>
    <x v="3"/>
  </r>
  <r>
    <d v="2025-10-10T00:00:00"/>
    <x v="648"/>
    <x v="1"/>
    <n v="1201.19"/>
    <x v="3"/>
    <x v="3"/>
    <x v="4"/>
    <x v="1"/>
    <x v="6"/>
    <x v="5"/>
  </r>
  <r>
    <d v="2025-10-11T00:00:00"/>
    <x v="649"/>
    <x v="1"/>
    <n v="4396.88"/>
    <x v="7"/>
    <x v="2"/>
    <x v="3"/>
    <x v="0"/>
    <x v="8"/>
    <x v="7"/>
  </r>
  <r>
    <d v="2025-10-12T00:00:00"/>
    <x v="650"/>
    <x v="0"/>
    <n v="3037.92"/>
    <x v="7"/>
    <x v="1"/>
    <x v="4"/>
    <x v="9"/>
    <x v="3"/>
    <x v="2"/>
  </r>
  <r>
    <d v="2025-10-13T00:00:00"/>
    <x v="651"/>
    <x v="1"/>
    <n v="2211.09"/>
    <x v="1"/>
    <x v="1"/>
    <x v="0"/>
    <x v="8"/>
    <x v="7"/>
    <x v="6"/>
  </r>
  <r>
    <d v="2025-10-14T00:00:00"/>
    <x v="652"/>
    <x v="1"/>
    <n v="1480.69"/>
    <x v="2"/>
    <x v="2"/>
    <x v="3"/>
    <x v="2"/>
    <x v="4"/>
    <x v="3"/>
  </r>
  <r>
    <d v="2025-10-15T00:00:00"/>
    <x v="653"/>
    <x v="1"/>
    <n v="4104.88"/>
    <x v="4"/>
    <x v="2"/>
    <x v="4"/>
    <x v="1"/>
    <x v="3"/>
    <x v="2"/>
  </r>
  <r>
    <d v="2025-10-16T00:00:00"/>
    <x v="654"/>
    <x v="0"/>
    <n v="4838.59"/>
    <x v="2"/>
    <x v="2"/>
    <x v="2"/>
    <x v="6"/>
    <x v="4"/>
    <x v="3"/>
  </r>
  <r>
    <d v="2025-10-17T00:00:00"/>
    <x v="655"/>
    <x v="0"/>
    <n v="4092.05"/>
    <x v="3"/>
    <x v="3"/>
    <x v="0"/>
    <x v="6"/>
    <x v="7"/>
    <x v="6"/>
  </r>
  <r>
    <d v="2025-10-18T00:00:00"/>
    <x v="656"/>
    <x v="1"/>
    <n v="4760.17"/>
    <x v="3"/>
    <x v="2"/>
    <x v="0"/>
    <x v="7"/>
    <x v="5"/>
    <x v="4"/>
  </r>
  <r>
    <d v="2025-10-19T00:00:00"/>
    <x v="657"/>
    <x v="0"/>
    <n v="3548.53"/>
    <x v="2"/>
    <x v="3"/>
    <x v="0"/>
    <x v="4"/>
    <x v="6"/>
    <x v="5"/>
  </r>
  <r>
    <d v="2025-10-20T00:00:00"/>
    <x v="658"/>
    <x v="1"/>
    <n v="3860.57"/>
    <x v="2"/>
    <x v="2"/>
    <x v="3"/>
    <x v="0"/>
    <x v="9"/>
    <x v="5"/>
  </r>
  <r>
    <d v="2025-10-21T00:00:00"/>
    <x v="659"/>
    <x v="1"/>
    <n v="2500.81"/>
    <x v="5"/>
    <x v="1"/>
    <x v="4"/>
    <x v="2"/>
    <x v="4"/>
    <x v="3"/>
  </r>
  <r>
    <d v="2025-10-22T00:00:00"/>
    <x v="660"/>
    <x v="1"/>
    <n v="2890.51"/>
    <x v="7"/>
    <x v="1"/>
    <x v="4"/>
    <x v="8"/>
    <x v="1"/>
    <x v="0"/>
  </r>
  <r>
    <d v="2025-10-23T00:00:00"/>
    <x v="661"/>
    <x v="0"/>
    <n v="1908.59"/>
    <x v="1"/>
    <x v="3"/>
    <x v="3"/>
    <x v="6"/>
    <x v="4"/>
    <x v="3"/>
  </r>
  <r>
    <d v="2025-10-24T00:00:00"/>
    <x v="662"/>
    <x v="0"/>
    <n v="4330.97"/>
    <x v="6"/>
    <x v="2"/>
    <x v="3"/>
    <x v="5"/>
    <x v="6"/>
    <x v="5"/>
  </r>
  <r>
    <d v="2025-10-25T00:00:00"/>
    <x v="663"/>
    <x v="1"/>
    <n v="1974.64"/>
    <x v="0"/>
    <x v="3"/>
    <x v="4"/>
    <x v="9"/>
    <x v="9"/>
    <x v="5"/>
  </r>
  <r>
    <d v="2025-10-26T00:00:00"/>
    <x v="664"/>
    <x v="0"/>
    <n v="3897.73"/>
    <x v="5"/>
    <x v="1"/>
    <x v="3"/>
    <x v="4"/>
    <x v="6"/>
    <x v="5"/>
  </r>
  <r>
    <d v="2025-10-27T00:00:00"/>
    <x v="665"/>
    <x v="1"/>
    <n v="4906"/>
    <x v="4"/>
    <x v="1"/>
    <x v="1"/>
    <x v="9"/>
    <x v="5"/>
    <x v="4"/>
  </r>
  <r>
    <d v="2025-10-28T00:00:00"/>
    <x v="666"/>
    <x v="1"/>
    <n v="4983.26"/>
    <x v="3"/>
    <x v="1"/>
    <x v="3"/>
    <x v="7"/>
    <x v="3"/>
    <x v="2"/>
  </r>
  <r>
    <d v="2025-10-29T00:00:00"/>
    <x v="667"/>
    <x v="1"/>
    <n v="1116.69"/>
    <x v="8"/>
    <x v="3"/>
    <x v="2"/>
    <x v="6"/>
    <x v="6"/>
    <x v="5"/>
  </r>
  <r>
    <d v="2025-10-30T00:00:00"/>
    <x v="668"/>
    <x v="0"/>
    <n v="2383.7600000000002"/>
    <x v="6"/>
    <x v="0"/>
    <x v="2"/>
    <x v="4"/>
    <x v="3"/>
    <x v="2"/>
  </r>
  <r>
    <d v="2025-10-31T00:00:00"/>
    <x v="669"/>
    <x v="0"/>
    <n v="4647.03"/>
    <x v="4"/>
    <x v="2"/>
    <x v="1"/>
    <x v="0"/>
    <x v="5"/>
    <x v="4"/>
  </r>
  <r>
    <d v="2025-11-01T00:00:00"/>
    <x v="670"/>
    <x v="1"/>
    <n v="3339.62"/>
    <x v="0"/>
    <x v="0"/>
    <x v="4"/>
    <x v="7"/>
    <x v="3"/>
    <x v="2"/>
  </r>
  <r>
    <d v="2025-11-02T00:00:00"/>
    <x v="671"/>
    <x v="1"/>
    <n v="3013.1"/>
    <x v="1"/>
    <x v="3"/>
    <x v="4"/>
    <x v="7"/>
    <x v="3"/>
    <x v="2"/>
  </r>
  <r>
    <d v="2025-11-03T00:00:00"/>
    <x v="672"/>
    <x v="0"/>
    <n v="3625.11"/>
    <x v="0"/>
    <x v="2"/>
    <x v="4"/>
    <x v="5"/>
    <x v="6"/>
    <x v="5"/>
  </r>
  <r>
    <d v="2025-11-04T00:00:00"/>
    <x v="673"/>
    <x v="1"/>
    <n v="2841.25"/>
    <x v="7"/>
    <x v="2"/>
    <x v="0"/>
    <x v="2"/>
    <x v="5"/>
    <x v="4"/>
  </r>
  <r>
    <d v="2025-11-05T00:00:00"/>
    <x v="674"/>
    <x v="0"/>
    <n v="2004.71"/>
    <x v="0"/>
    <x v="1"/>
    <x v="1"/>
    <x v="3"/>
    <x v="5"/>
    <x v="4"/>
  </r>
  <r>
    <d v="2025-11-06T00:00:00"/>
    <x v="675"/>
    <x v="1"/>
    <n v="4797.29"/>
    <x v="0"/>
    <x v="3"/>
    <x v="4"/>
    <x v="3"/>
    <x v="3"/>
    <x v="2"/>
  </r>
  <r>
    <d v="2025-11-07T00:00:00"/>
    <x v="676"/>
    <x v="0"/>
    <n v="2609.42"/>
    <x v="1"/>
    <x v="2"/>
    <x v="3"/>
    <x v="9"/>
    <x v="0"/>
    <x v="0"/>
  </r>
  <r>
    <d v="2025-11-08T00:00:00"/>
    <x v="677"/>
    <x v="0"/>
    <n v="2468.38"/>
    <x v="6"/>
    <x v="3"/>
    <x v="1"/>
    <x v="5"/>
    <x v="2"/>
    <x v="1"/>
  </r>
  <r>
    <d v="2025-11-09T00:00:00"/>
    <x v="678"/>
    <x v="1"/>
    <n v="4292.0600000000004"/>
    <x v="8"/>
    <x v="3"/>
    <x v="4"/>
    <x v="7"/>
    <x v="0"/>
    <x v="0"/>
  </r>
  <r>
    <d v="2025-11-10T00:00:00"/>
    <x v="679"/>
    <x v="1"/>
    <n v="4730.2"/>
    <x v="2"/>
    <x v="2"/>
    <x v="1"/>
    <x v="7"/>
    <x v="3"/>
    <x v="2"/>
  </r>
  <r>
    <d v="2025-11-11T00:00:00"/>
    <x v="680"/>
    <x v="1"/>
    <n v="2170.39"/>
    <x v="0"/>
    <x v="3"/>
    <x v="1"/>
    <x v="5"/>
    <x v="9"/>
    <x v="5"/>
  </r>
  <r>
    <d v="2025-11-12T00:00:00"/>
    <x v="681"/>
    <x v="0"/>
    <n v="2438.85"/>
    <x v="7"/>
    <x v="1"/>
    <x v="3"/>
    <x v="9"/>
    <x v="8"/>
    <x v="7"/>
  </r>
  <r>
    <d v="2025-11-13T00:00:00"/>
    <x v="682"/>
    <x v="0"/>
    <n v="3028.35"/>
    <x v="6"/>
    <x v="3"/>
    <x v="1"/>
    <x v="9"/>
    <x v="7"/>
    <x v="6"/>
  </r>
  <r>
    <d v="2025-11-14T00:00:00"/>
    <x v="683"/>
    <x v="1"/>
    <n v="2299.7399999999998"/>
    <x v="3"/>
    <x v="1"/>
    <x v="0"/>
    <x v="4"/>
    <x v="8"/>
    <x v="7"/>
  </r>
  <r>
    <d v="2025-11-15T00:00:00"/>
    <x v="684"/>
    <x v="0"/>
    <n v="3641.53"/>
    <x v="0"/>
    <x v="0"/>
    <x v="4"/>
    <x v="7"/>
    <x v="6"/>
    <x v="5"/>
  </r>
  <r>
    <d v="2025-11-16T00:00:00"/>
    <x v="685"/>
    <x v="1"/>
    <n v="4889.84"/>
    <x v="4"/>
    <x v="0"/>
    <x v="4"/>
    <x v="8"/>
    <x v="1"/>
    <x v="0"/>
  </r>
  <r>
    <d v="2025-11-17T00:00:00"/>
    <x v="686"/>
    <x v="0"/>
    <n v="4554.72"/>
    <x v="8"/>
    <x v="1"/>
    <x v="4"/>
    <x v="4"/>
    <x v="2"/>
    <x v="1"/>
  </r>
  <r>
    <d v="2025-11-18T00:00:00"/>
    <x v="687"/>
    <x v="1"/>
    <n v="2606.5100000000002"/>
    <x v="0"/>
    <x v="1"/>
    <x v="1"/>
    <x v="8"/>
    <x v="6"/>
    <x v="5"/>
  </r>
  <r>
    <d v="2025-11-19T00:00:00"/>
    <x v="688"/>
    <x v="0"/>
    <n v="4804.1000000000004"/>
    <x v="2"/>
    <x v="3"/>
    <x v="4"/>
    <x v="7"/>
    <x v="1"/>
    <x v="0"/>
  </r>
  <r>
    <d v="2025-11-20T00:00:00"/>
    <x v="689"/>
    <x v="0"/>
    <n v="4628.07"/>
    <x v="6"/>
    <x v="2"/>
    <x v="2"/>
    <x v="8"/>
    <x v="8"/>
    <x v="7"/>
  </r>
  <r>
    <d v="2025-11-21T00:00:00"/>
    <x v="690"/>
    <x v="0"/>
    <n v="2163.81"/>
    <x v="5"/>
    <x v="3"/>
    <x v="3"/>
    <x v="9"/>
    <x v="9"/>
    <x v="5"/>
  </r>
  <r>
    <d v="2025-11-22T00:00:00"/>
    <x v="691"/>
    <x v="1"/>
    <n v="1204.19"/>
    <x v="3"/>
    <x v="2"/>
    <x v="4"/>
    <x v="7"/>
    <x v="1"/>
    <x v="0"/>
  </r>
  <r>
    <d v="2025-11-23T00:00:00"/>
    <x v="692"/>
    <x v="0"/>
    <n v="2851.67"/>
    <x v="4"/>
    <x v="1"/>
    <x v="3"/>
    <x v="9"/>
    <x v="0"/>
    <x v="0"/>
  </r>
  <r>
    <d v="2025-11-24T00:00:00"/>
    <x v="693"/>
    <x v="0"/>
    <n v="4984.99"/>
    <x v="4"/>
    <x v="1"/>
    <x v="2"/>
    <x v="4"/>
    <x v="0"/>
    <x v="0"/>
  </r>
  <r>
    <d v="2025-11-25T00:00:00"/>
    <x v="694"/>
    <x v="0"/>
    <n v="1474.68"/>
    <x v="8"/>
    <x v="1"/>
    <x v="1"/>
    <x v="7"/>
    <x v="8"/>
    <x v="7"/>
  </r>
  <r>
    <d v="2025-11-26T00:00:00"/>
    <x v="695"/>
    <x v="1"/>
    <n v="4925.41"/>
    <x v="6"/>
    <x v="3"/>
    <x v="4"/>
    <x v="9"/>
    <x v="1"/>
    <x v="0"/>
  </r>
  <r>
    <d v="2025-11-27T00:00:00"/>
    <x v="696"/>
    <x v="0"/>
    <n v="2777.44"/>
    <x v="1"/>
    <x v="0"/>
    <x v="2"/>
    <x v="9"/>
    <x v="8"/>
    <x v="7"/>
  </r>
  <r>
    <d v="2025-11-28T00:00:00"/>
    <x v="697"/>
    <x v="1"/>
    <n v="4662.8599999999997"/>
    <x v="3"/>
    <x v="2"/>
    <x v="4"/>
    <x v="5"/>
    <x v="9"/>
    <x v="5"/>
  </r>
  <r>
    <d v="2025-11-29T00:00:00"/>
    <x v="698"/>
    <x v="0"/>
    <n v="2556.23"/>
    <x v="5"/>
    <x v="3"/>
    <x v="3"/>
    <x v="4"/>
    <x v="1"/>
    <x v="0"/>
  </r>
  <r>
    <d v="2025-11-30T00:00:00"/>
    <x v="699"/>
    <x v="0"/>
    <n v="4539.42"/>
    <x v="8"/>
    <x v="1"/>
    <x v="2"/>
    <x v="9"/>
    <x v="4"/>
    <x v="3"/>
  </r>
  <r>
    <d v="2025-12-01T00:00:00"/>
    <x v="700"/>
    <x v="0"/>
    <n v="4185.34"/>
    <x v="1"/>
    <x v="0"/>
    <x v="2"/>
    <x v="6"/>
    <x v="6"/>
    <x v="5"/>
  </r>
  <r>
    <d v="2025-12-02T00:00:00"/>
    <x v="701"/>
    <x v="1"/>
    <n v="2121.8000000000002"/>
    <x v="8"/>
    <x v="1"/>
    <x v="1"/>
    <x v="4"/>
    <x v="1"/>
    <x v="0"/>
  </r>
  <r>
    <d v="2025-12-03T00:00:00"/>
    <x v="702"/>
    <x v="1"/>
    <n v="3215.91"/>
    <x v="6"/>
    <x v="1"/>
    <x v="0"/>
    <x v="1"/>
    <x v="7"/>
    <x v="6"/>
  </r>
  <r>
    <d v="2025-12-04T00:00:00"/>
    <x v="703"/>
    <x v="1"/>
    <n v="3904.01"/>
    <x v="7"/>
    <x v="3"/>
    <x v="4"/>
    <x v="8"/>
    <x v="1"/>
    <x v="0"/>
  </r>
  <r>
    <d v="2025-12-05T00:00:00"/>
    <x v="704"/>
    <x v="0"/>
    <n v="1431.53"/>
    <x v="8"/>
    <x v="2"/>
    <x v="1"/>
    <x v="3"/>
    <x v="1"/>
    <x v="0"/>
  </r>
  <r>
    <d v="2025-12-06T00:00:00"/>
    <x v="705"/>
    <x v="0"/>
    <n v="2969.44"/>
    <x v="8"/>
    <x v="2"/>
    <x v="1"/>
    <x v="0"/>
    <x v="5"/>
    <x v="4"/>
  </r>
  <r>
    <d v="2025-12-07T00:00:00"/>
    <x v="706"/>
    <x v="0"/>
    <n v="1174.49"/>
    <x v="2"/>
    <x v="0"/>
    <x v="3"/>
    <x v="3"/>
    <x v="4"/>
    <x v="3"/>
  </r>
  <r>
    <d v="2025-12-08T00:00:00"/>
    <x v="707"/>
    <x v="1"/>
    <n v="4191.53"/>
    <x v="7"/>
    <x v="0"/>
    <x v="0"/>
    <x v="2"/>
    <x v="9"/>
    <x v="5"/>
  </r>
  <r>
    <d v="2025-12-09T00:00:00"/>
    <x v="708"/>
    <x v="0"/>
    <n v="2494.89"/>
    <x v="1"/>
    <x v="0"/>
    <x v="3"/>
    <x v="9"/>
    <x v="8"/>
    <x v="7"/>
  </r>
  <r>
    <d v="2025-12-10T00:00:00"/>
    <x v="709"/>
    <x v="1"/>
    <n v="3272.14"/>
    <x v="0"/>
    <x v="3"/>
    <x v="1"/>
    <x v="0"/>
    <x v="1"/>
    <x v="0"/>
  </r>
  <r>
    <d v="2025-12-11T00:00:00"/>
    <x v="710"/>
    <x v="0"/>
    <n v="2688.79"/>
    <x v="1"/>
    <x v="3"/>
    <x v="3"/>
    <x v="1"/>
    <x v="5"/>
    <x v="4"/>
  </r>
  <r>
    <d v="2025-12-12T00:00:00"/>
    <x v="711"/>
    <x v="0"/>
    <n v="2580.25"/>
    <x v="2"/>
    <x v="3"/>
    <x v="1"/>
    <x v="4"/>
    <x v="0"/>
    <x v="0"/>
  </r>
  <r>
    <d v="2025-12-13T00:00:00"/>
    <x v="712"/>
    <x v="1"/>
    <n v="4745.71"/>
    <x v="5"/>
    <x v="1"/>
    <x v="1"/>
    <x v="1"/>
    <x v="1"/>
    <x v="0"/>
  </r>
  <r>
    <d v="2025-12-14T00:00:00"/>
    <x v="713"/>
    <x v="1"/>
    <n v="2696.65"/>
    <x v="5"/>
    <x v="2"/>
    <x v="4"/>
    <x v="7"/>
    <x v="8"/>
    <x v="7"/>
  </r>
  <r>
    <d v="2025-12-15T00:00:00"/>
    <x v="714"/>
    <x v="1"/>
    <n v="3678.61"/>
    <x v="7"/>
    <x v="1"/>
    <x v="2"/>
    <x v="9"/>
    <x v="0"/>
    <x v="0"/>
  </r>
  <r>
    <d v="2025-12-16T00:00:00"/>
    <x v="715"/>
    <x v="0"/>
    <n v="2124.4"/>
    <x v="7"/>
    <x v="1"/>
    <x v="4"/>
    <x v="3"/>
    <x v="0"/>
    <x v="0"/>
  </r>
  <r>
    <d v="2025-12-17T00:00:00"/>
    <x v="716"/>
    <x v="1"/>
    <n v="3831.15"/>
    <x v="7"/>
    <x v="1"/>
    <x v="4"/>
    <x v="7"/>
    <x v="3"/>
    <x v="2"/>
  </r>
  <r>
    <d v="2025-12-18T00:00:00"/>
    <x v="717"/>
    <x v="0"/>
    <n v="4387.96"/>
    <x v="5"/>
    <x v="3"/>
    <x v="1"/>
    <x v="3"/>
    <x v="9"/>
    <x v="5"/>
  </r>
  <r>
    <d v="2025-12-19T00:00:00"/>
    <x v="718"/>
    <x v="0"/>
    <n v="1768.07"/>
    <x v="6"/>
    <x v="0"/>
    <x v="0"/>
    <x v="7"/>
    <x v="4"/>
    <x v="3"/>
  </r>
  <r>
    <d v="2025-12-20T00:00:00"/>
    <x v="719"/>
    <x v="0"/>
    <n v="2525.16"/>
    <x v="4"/>
    <x v="0"/>
    <x v="1"/>
    <x v="4"/>
    <x v="9"/>
    <x v="5"/>
  </r>
  <r>
    <d v="2025-12-21T00:00:00"/>
    <x v="720"/>
    <x v="1"/>
    <n v="2487.4499999999998"/>
    <x v="0"/>
    <x v="2"/>
    <x v="0"/>
    <x v="9"/>
    <x v="1"/>
    <x v="0"/>
  </r>
  <r>
    <d v="2025-12-22T00:00:00"/>
    <x v="721"/>
    <x v="1"/>
    <n v="4567.71"/>
    <x v="1"/>
    <x v="1"/>
    <x v="4"/>
    <x v="5"/>
    <x v="9"/>
    <x v="5"/>
  </r>
  <r>
    <d v="2025-12-23T00:00:00"/>
    <x v="722"/>
    <x v="0"/>
    <n v="1443.19"/>
    <x v="8"/>
    <x v="2"/>
    <x v="0"/>
    <x v="4"/>
    <x v="2"/>
    <x v="1"/>
  </r>
  <r>
    <d v="2025-12-24T00:00:00"/>
    <x v="723"/>
    <x v="0"/>
    <n v="3655.36"/>
    <x v="5"/>
    <x v="1"/>
    <x v="0"/>
    <x v="1"/>
    <x v="2"/>
    <x v="1"/>
  </r>
  <r>
    <d v="2025-12-25T00:00:00"/>
    <x v="724"/>
    <x v="0"/>
    <n v="1591.07"/>
    <x v="2"/>
    <x v="0"/>
    <x v="4"/>
    <x v="0"/>
    <x v="0"/>
    <x v="0"/>
  </r>
  <r>
    <d v="2025-12-26T00:00:00"/>
    <x v="725"/>
    <x v="0"/>
    <n v="1208.95"/>
    <x v="0"/>
    <x v="2"/>
    <x v="0"/>
    <x v="9"/>
    <x v="6"/>
    <x v="5"/>
  </r>
  <r>
    <d v="2025-12-27T00:00:00"/>
    <x v="726"/>
    <x v="1"/>
    <n v="3405.26"/>
    <x v="6"/>
    <x v="3"/>
    <x v="4"/>
    <x v="8"/>
    <x v="4"/>
    <x v="3"/>
  </r>
  <r>
    <d v="2025-12-28T00:00:00"/>
    <x v="727"/>
    <x v="0"/>
    <n v="3241.27"/>
    <x v="2"/>
    <x v="1"/>
    <x v="0"/>
    <x v="5"/>
    <x v="1"/>
    <x v="0"/>
  </r>
  <r>
    <d v="2025-12-29T00:00:00"/>
    <x v="728"/>
    <x v="0"/>
    <n v="4501.2700000000004"/>
    <x v="2"/>
    <x v="3"/>
    <x v="1"/>
    <x v="4"/>
    <x v="3"/>
    <x v="2"/>
  </r>
  <r>
    <d v="2025-12-30T00:00:00"/>
    <x v="729"/>
    <x v="0"/>
    <n v="2218.35"/>
    <x v="8"/>
    <x v="0"/>
    <x v="0"/>
    <x v="4"/>
    <x v="3"/>
    <x v="2"/>
  </r>
  <r>
    <d v="2025-12-31T00:00:00"/>
    <x v="730"/>
    <x v="0"/>
    <n v="2911.09"/>
    <x v="3"/>
    <x v="0"/>
    <x v="2"/>
    <x v="4"/>
    <x v="1"/>
    <x v="0"/>
  </r>
  <r>
    <d v="2026-01-01T00:00:00"/>
    <x v="731"/>
    <x v="1"/>
    <n v="3911.95"/>
    <x v="2"/>
    <x v="3"/>
    <x v="2"/>
    <x v="9"/>
    <x v="6"/>
    <x v="5"/>
  </r>
  <r>
    <d v="2026-01-02T00:00:00"/>
    <x v="732"/>
    <x v="0"/>
    <n v="3653.09"/>
    <x v="6"/>
    <x v="2"/>
    <x v="0"/>
    <x v="0"/>
    <x v="7"/>
    <x v="6"/>
  </r>
  <r>
    <d v="2026-01-03T00:00:00"/>
    <x v="733"/>
    <x v="0"/>
    <n v="2691.08"/>
    <x v="3"/>
    <x v="2"/>
    <x v="3"/>
    <x v="3"/>
    <x v="5"/>
    <x v="4"/>
  </r>
  <r>
    <d v="2026-01-04T00:00:00"/>
    <x v="734"/>
    <x v="1"/>
    <n v="1412.37"/>
    <x v="3"/>
    <x v="3"/>
    <x v="2"/>
    <x v="7"/>
    <x v="1"/>
    <x v="0"/>
  </r>
  <r>
    <d v="2026-01-05T00:00:00"/>
    <x v="735"/>
    <x v="0"/>
    <n v="3547.03"/>
    <x v="7"/>
    <x v="1"/>
    <x v="0"/>
    <x v="0"/>
    <x v="6"/>
    <x v="5"/>
  </r>
  <r>
    <d v="2026-01-06T00:00:00"/>
    <x v="736"/>
    <x v="1"/>
    <n v="4773.9399999999996"/>
    <x v="0"/>
    <x v="3"/>
    <x v="1"/>
    <x v="6"/>
    <x v="3"/>
    <x v="2"/>
  </r>
  <r>
    <d v="2026-01-07T00:00:00"/>
    <x v="737"/>
    <x v="0"/>
    <n v="1310.8"/>
    <x v="8"/>
    <x v="2"/>
    <x v="3"/>
    <x v="2"/>
    <x v="0"/>
    <x v="0"/>
  </r>
  <r>
    <d v="2026-01-08T00:00:00"/>
    <x v="738"/>
    <x v="0"/>
    <n v="3597.71"/>
    <x v="5"/>
    <x v="3"/>
    <x v="3"/>
    <x v="3"/>
    <x v="4"/>
    <x v="3"/>
  </r>
  <r>
    <d v="2026-01-09T00:00:00"/>
    <x v="739"/>
    <x v="1"/>
    <n v="1901.45"/>
    <x v="3"/>
    <x v="0"/>
    <x v="4"/>
    <x v="8"/>
    <x v="6"/>
    <x v="5"/>
  </r>
  <r>
    <d v="2026-01-10T00:00:00"/>
    <x v="740"/>
    <x v="0"/>
    <n v="1130.29"/>
    <x v="4"/>
    <x v="0"/>
    <x v="4"/>
    <x v="6"/>
    <x v="6"/>
    <x v="5"/>
  </r>
  <r>
    <d v="2026-01-11T00:00:00"/>
    <x v="741"/>
    <x v="1"/>
    <n v="2103.21"/>
    <x v="8"/>
    <x v="2"/>
    <x v="1"/>
    <x v="2"/>
    <x v="5"/>
    <x v="4"/>
  </r>
  <r>
    <d v="2026-01-12T00:00:00"/>
    <x v="742"/>
    <x v="1"/>
    <n v="3186.01"/>
    <x v="8"/>
    <x v="3"/>
    <x v="2"/>
    <x v="8"/>
    <x v="9"/>
    <x v="5"/>
  </r>
  <r>
    <d v="2026-01-13T00:00:00"/>
    <x v="743"/>
    <x v="1"/>
    <n v="3917.94"/>
    <x v="4"/>
    <x v="2"/>
    <x v="3"/>
    <x v="9"/>
    <x v="4"/>
    <x v="3"/>
  </r>
  <r>
    <d v="2026-01-14T00:00:00"/>
    <x v="744"/>
    <x v="0"/>
    <n v="3210.69"/>
    <x v="2"/>
    <x v="0"/>
    <x v="2"/>
    <x v="2"/>
    <x v="6"/>
    <x v="5"/>
  </r>
  <r>
    <d v="2026-01-15T00:00:00"/>
    <x v="745"/>
    <x v="0"/>
    <n v="3606.01"/>
    <x v="6"/>
    <x v="1"/>
    <x v="1"/>
    <x v="9"/>
    <x v="8"/>
    <x v="7"/>
  </r>
  <r>
    <d v="2026-01-16T00:00:00"/>
    <x v="746"/>
    <x v="1"/>
    <n v="3911.11"/>
    <x v="6"/>
    <x v="2"/>
    <x v="4"/>
    <x v="0"/>
    <x v="3"/>
    <x v="2"/>
  </r>
  <r>
    <d v="2026-01-17T00:00:00"/>
    <x v="747"/>
    <x v="0"/>
    <n v="2481.94"/>
    <x v="1"/>
    <x v="0"/>
    <x v="4"/>
    <x v="1"/>
    <x v="9"/>
    <x v="5"/>
  </r>
  <r>
    <d v="2026-01-18T00:00:00"/>
    <x v="748"/>
    <x v="1"/>
    <n v="1489.65"/>
    <x v="5"/>
    <x v="1"/>
    <x v="1"/>
    <x v="6"/>
    <x v="8"/>
    <x v="7"/>
  </r>
  <r>
    <d v="2026-01-19T00:00:00"/>
    <x v="749"/>
    <x v="0"/>
    <n v="3440.49"/>
    <x v="3"/>
    <x v="3"/>
    <x v="1"/>
    <x v="8"/>
    <x v="6"/>
    <x v="5"/>
  </r>
  <r>
    <d v="2026-01-20T00:00:00"/>
    <x v="750"/>
    <x v="1"/>
    <n v="4861.5600000000004"/>
    <x v="2"/>
    <x v="1"/>
    <x v="3"/>
    <x v="3"/>
    <x v="0"/>
    <x v="0"/>
  </r>
  <r>
    <d v="2026-01-21T00:00:00"/>
    <x v="751"/>
    <x v="0"/>
    <n v="1570.32"/>
    <x v="3"/>
    <x v="2"/>
    <x v="1"/>
    <x v="1"/>
    <x v="8"/>
    <x v="7"/>
  </r>
  <r>
    <d v="2026-01-22T00:00:00"/>
    <x v="752"/>
    <x v="0"/>
    <n v="4554.75"/>
    <x v="1"/>
    <x v="3"/>
    <x v="0"/>
    <x v="2"/>
    <x v="7"/>
    <x v="6"/>
  </r>
  <r>
    <d v="2026-01-23T00:00:00"/>
    <x v="753"/>
    <x v="0"/>
    <n v="3903.26"/>
    <x v="6"/>
    <x v="1"/>
    <x v="1"/>
    <x v="0"/>
    <x v="7"/>
    <x v="6"/>
  </r>
  <r>
    <d v="2026-01-24T00:00:00"/>
    <x v="754"/>
    <x v="0"/>
    <n v="1473.16"/>
    <x v="8"/>
    <x v="2"/>
    <x v="1"/>
    <x v="6"/>
    <x v="6"/>
    <x v="5"/>
  </r>
  <r>
    <d v="2026-01-25T00:00:00"/>
    <x v="755"/>
    <x v="1"/>
    <n v="1756.21"/>
    <x v="6"/>
    <x v="1"/>
    <x v="3"/>
    <x v="7"/>
    <x v="9"/>
    <x v="5"/>
  </r>
  <r>
    <d v="2026-01-26T00:00:00"/>
    <x v="756"/>
    <x v="1"/>
    <n v="3844.75"/>
    <x v="3"/>
    <x v="0"/>
    <x v="4"/>
    <x v="8"/>
    <x v="2"/>
    <x v="1"/>
  </r>
  <r>
    <d v="2026-01-27T00:00:00"/>
    <x v="757"/>
    <x v="1"/>
    <n v="3339.84"/>
    <x v="8"/>
    <x v="3"/>
    <x v="2"/>
    <x v="3"/>
    <x v="9"/>
    <x v="5"/>
  </r>
  <r>
    <d v="2026-01-28T00:00:00"/>
    <x v="758"/>
    <x v="1"/>
    <n v="3177.67"/>
    <x v="5"/>
    <x v="0"/>
    <x v="1"/>
    <x v="5"/>
    <x v="3"/>
    <x v="2"/>
  </r>
  <r>
    <d v="2026-01-29T00:00:00"/>
    <x v="759"/>
    <x v="0"/>
    <n v="4080.85"/>
    <x v="6"/>
    <x v="2"/>
    <x v="1"/>
    <x v="9"/>
    <x v="2"/>
    <x v="1"/>
  </r>
  <r>
    <d v="2026-01-30T00:00:00"/>
    <x v="760"/>
    <x v="1"/>
    <n v="4405.54"/>
    <x v="6"/>
    <x v="3"/>
    <x v="3"/>
    <x v="6"/>
    <x v="3"/>
    <x v="2"/>
  </r>
  <r>
    <d v="2026-01-31T00:00:00"/>
    <x v="761"/>
    <x v="1"/>
    <n v="2218.0100000000002"/>
    <x v="4"/>
    <x v="1"/>
    <x v="4"/>
    <x v="5"/>
    <x v="1"/>
    <x v="0"/>
  </r>
  <r>
    <d v="2026-02-01T00:00:00"/>
    <x v="762"/>
    <x v="1"/>
    <n v="1317.67"/>
    <x v="5"/>
    <x v="1"/>
    <x v="1"/>
    <x v="5"/>
    <x v="4"/>
    <x v="3"/>
  </r>
  <r>
    <d v="2026-02-02T00:00:00"/>
    <x v="763"/>
    <x v="0"/>
    <n v="1215.32"/>
    <x v="6"/>
    <x v="2"/>
    <x v="0"/>
    <x v="3"/>
    <x v="4"/>
    <x v="3"/>
  </r>
  <r>
    <d v="2026-02-03T00:00:00"/>
    <x v="764"/>
    <x v="1"/>
    <n v="3957.3"/>
    <x v="1"/>
    <x v="3"/>
    <x v="0"/>
    <x v="1"/>
    <x v="7"/>
    <x v="6"/>
  </r>
  <r>
    <d v="2026-02-04T00:00:00"/>
    <x v="765"/>
    <x v="0"/>
    <n v="1725.48"/>
    <x v="8"/>
    <x v="3"/>
    <x v="0"/>
    <x v="9"/>
    <x v="2"/>
    <x v="1"/>
  </r>
  <r>
    <d v="2026-02-05T00:00:00"/>
    <x v="766"/>
    <x v="0"/>
    <n v="3023.17"/>
    <x v="0"/>
    <x v="3"/>
    <x v="2"/>
    <x v="9"/>
    <x v="3"/>
    <x v="2"/>
  </r>
  <r>
    <d v="2026-02-06T00:00:00"/>
    <x v="767"/>
    <x v="0"/>
    <n v="1693.89"/>
    <x v="5"/>
    <x v="1"/>
    <x v="1"/>
    <x v="1"/>
    <x v="4"/>
    <x v="3"/>
  </r>
  <r>
    <d v="2026-02-07T00:00:00"/>
    <x v="768"/>
    <x v="0"/>
    <n v="2228.69"/>
    <x v="1"/>
    <x v="2"/>
    <x v="0"/>
    <x v="5"/>
    <x v="4"/>
    <x v="3"/>
  </r>
  <r>
    <d v="2026-02-08T00:00:00"/>
    <x v="769"/>
    <x v="1"/>
    <n v="2384.85"/>
    <x v="2"/>
    <x v="0"/>
    <x v="3"/>
    <x v="1"/>
    <x v="6"/>
    <x v="5"/>
  </r>
  <r>
    <d v="2026-02-09T00:00:00"/>
    <x v="770"/>
    <x v="1"/>
    <n v="4356.49"/>
    <x v="1"/>
    <x v="1"/>
    <x v="0"/>
    <x v="3"/>
    <x v="8"/>
    <x v="7"/>
  </r>
  <r>
    <d v="2026-02-10T00:00:00"/>
    <x v="771"/>
    <x v="0"/>
    <n v="2295.52"/>
    <x v="2"/>
    <x v="2"/>
    <x v="1"/>
    <x v="0"/>
    <x v="1"/>
    <x v="0"/>
  </r>
  <r>
    <d v="2026-02-11T00:00:00"/>
    <x v="772"/>
    <x v="1"/>
    <n v="1050.2"/>
    <x v="3"/>
    <x v="0"/>
    <x v="1"/>
    <x v="3"/>
    <x v="0"/>
    <x v="0"/>
  </r>
  <r>
    <d v="2026-02-12T00:00:00"/>
    <x v="773"/>
    <x v="0"/>
    <n v="4862.1499999999996"/>
    <x v="5"/>
    <x v="3"/>
    <x v="1"/>
    <x v="2"/>
    <x v="7"/>
    <x v="6"/>
  </r>
  <r>
    <d v="2026-02-13T00:00:00"/>
    <x v="774"/>
    <x v="1"/>
    <n v="3469.1"/>
    <x v="1"/>
    <x v="3"/>
    <x v="3"/>
    <x v="1"/>
    <x v="2"/>
    <x v="1"/>
  </r>
  <r>
    <d v="2026-02-14T00:00:00"/>
    <x v="775"/>
    <x v="0"/>
    <n v="2361.66"/>
    <x v="1"/>
    <x v="3"/>
    <x v="4"/>
    <x v="7"/>
    <x v="5"/>
    <x v="4"/>
  </r>
  <r>
    <d v="2026-02-15T00:00:00"/>
    <x v="776"/>
    <x v="0"/>
    <n v="4682.74"/>
    <x v="5"/>
    <x v="3"/>
    <x v="2"/>
    <x v="9"/>
    <x v="2"/>
    <x v="1"/>
  </r>
  <r>
    <d v="2026-02-16T00:00:00"/>
    <x v="777"/>
    <x v="1"/>
    <n v="1534.47"/>
    <x v="6"/>
    <x v="3"/>
    <x v="1"/>
    <x v="4"/>
    <x v="4"/>
    <x v="3"/>
  </r>
  <r>
    <d v="2026-02-17T00:00:00"/>
    <x v="778"/>
    <x v="0"/>
    <n v="1681.78"/>
    <x v="2"/>
    <x v="0"/>
    <x v="2"/>
    <x v="6"/>
    <x v="6"/>
    <x v="5"/>
  </r>
  <r>
    <d v="2026-02-18T00:00:00"/>
    <x v="779"/>
    <x v="0"/>
    <n v="3711.49"/>
    <x v="6"/>
    <x v="2"/>
    <x v="0"/>
    <x v="8"/>
    <x v="4"/>
    <x v="3"/>
  </r>
  <r>
    <d v="2026-02-19T00:00:00"/>
    <x v="780"/>
    <x v="1"/>
    <n v="1265.02"/>
    <x v="2"/>
    <x v="2"/>
    <x v="3"/>
    <x v="5"/>
    <x v="4"/>
    <x v="3"/>
  </r>
  <r>
    <d v="2026-02-20T00:00:00"/>
    <x v="781"/>
    <x v="1"/>
    <n v="3276.27"/>
    <x v="3"/>
    <x v="1"/>
    <x v="4"/>
    <x v="2"/>
    <x v="7"/>
    <x v="6"/>
  </r>
  <r>
    <d v="2026-02-21T00:00:00"/>
    <x v="782"/>
    <x v="1"/>
    <n v="2389.15"/>
    <x v="1"/>
    <x v="1"/>
    <x v="1"/>
    <x v="2"/>
    <x v="6"/>
    <x v="5"/>
  </r>
  <r>
    <d v="2026-02-22T00:00:00"/>
    <x v="783"/>
    <x v="0"/>
    <n v="4461.6499999999996"/>
    <x v="1"/>
    <x v="1"/>
    <x v="2"/>
    <x v="6"/>
    <x v="1"/>
    <x v="0"/>
  </r>
  <r>
    <d v="2026-02-23T00:00:00"/>
    <x v="784"/>
    <x v="0"/>
    <n v="3052.88"/>
    <x v="1"/>
    <x v="3"/>
    <x v="0"/>
    <x v="6"/>
    <x v="4"/>
    <x v="3"/>
  </r>
  <r>
    <d v="2026-02-24T00:00:00"/>
    <x v="785"/>
    <x v="1"/>
    <n v="2148.11"/>
    <x v="8"/>
    <x v="1"/>
    <x v="3"/>
    <x v="4"/>
    <x v="5"/>
    <x v="4"/>
  </r>
  <r>
    <d v="2026-02-25T00:00:00"/>
    <x v="786"/>
    <x v="0"/>
    <n v="1927.83"/>
    <x v="8"/>
    <x v="2"/>
    <x v="3"/>
    <x v="1"/>
    <x v="7"/>
    <x v="6"/>
  </r>
  <r>
    <d v="2026-02-26T00:00:00"/>
    <x v="787"/>
    <x v="0"/>
    <n v="1774.46"/>
    <x v="3"/>
    <x v="0"/>
    <x v="3"/>
    <x v="8"/>
    <x v="7"/>
    <x v="6"/>
  </r>
  <r>
    <d v="2026-02-27T00:00:00"/>
    <x v="788"/>
    <x v="0"/>
    <n v="3075.99"/>
    <x v="8"/>
    <x v="3"/>
    <x v="1"/>
    <x v="3"/>
    <x v="5"/>
    <x v="4"/>
  </r>
  <r>
    <d v="2026-02-28T00:00:00"/>
    <x v="789"/>
    <x v="0"/>
    <n v="1314.44"/>
    <x v="2"/>
    <x v="1"/>
    <x v="1"/>
    <x v="2"/>
    <x v="9"/>
    <x v="5"/>
  </r>
  <r>
    <d v="2026-03-01T00:00:00"/>
    <x v="790"/>
    <x v="1"/>
    <n v="3060.74"/>
    <x v="5"/>
    <x v="1"/>
    <x v="1"/>
    <x v="8"/>
    <x v="9"/>
    <x v="5"/>
  </r>
  <r>
    <d v="2026-03-02T00:00:00"/>
    <x v="791"/>
    <x v="0"/>
    <n v="2171.4"/>
    <x v="6"/>
    <x v="2"/>
    <x v="1"/>
    <x v="4"/>
    <x v="4"/>
    <x v="3"/>
  </r>
  <r>
    <d v="2026-03-03T00:00:00"/>
    <x v="792"/>
    <x v="1"/>
    <n v="1640.94"/>
    <x v="5"/>
    <x v="0"/>
    <x v="4"/>
    <x v="1"/>
    <x v="9"/>
    <x v="5"/>
  </r>
  <r>
    <d v="2026-03-04T00:00:00"/>
    <x v="793"/>
    <x v="0"/>
    <n v="1643.46"/>
    <x v="6"/>
    <x v="3"/>
    <x v="0"/>
    <x v="4"/>
    <x v="5"/>
    <x v="4"/>
  </r>
  <r>
    <d v="2026-03-05T00:00:00"/>
    <x v="794"/>
    <x v="1"/>
    <n v="1377.39"/>
    <x v="3"/>
    <x v="0"/>
    <x v="4"/>
    <x v="8"/>
    <x v="6"/>
    <x v="5"/>
  </r>
  <r>
    <d v="2026-03-06T00:00:00"/>
    <x v="795"/>
    <x v="1"/>
    <n v="2290.36"/>
    <x v="2"/>
    <x v="0"/>
    <x v="4"/>
    <x v="9"/>
    <x v="1"/>
    <x v="0"/>
  </r>
  <r>
    <d v="2026-03-07T00:00:00"/>
    <x v="796"/>
    <x v="1"/>
    <n v="3637.14"/>
    <x v="4"/>
    <x v="1"/>
    <x v="2"/>
    <x v="3"/>
    <x v="7"/>
    <x v="6"/>
  </r>
  <r>
    <d v="2026-03-08T00:00:00"/>
    <x v="797"/>
    <x v="0"/>
    <n v="1724.18"/>
    <x v="6"/>
    <x v="3"/>
    <x v="2"/>
    <x v="5"/>
    <x v="5"/>
    <x v="4"/>
  </r>
  <r>
    <d v="2026-03-09T00:00:00"/>
    <x v="798"/>
    <x v="1"/>
    <n v="2417.6999999999998"/>
    <x v="7"/>
    <x v="3"/>
    <x v="3"/>
    <x v="5"/>
    <x v="2"/>
    <x v="1"/>
  </r>
  <r>
    <d v="2026-03-10T00:00:00"/>
    <x v="799"/>
    <x v="1"/>
    <n v="1487.11"/>
    <x v="2"/>
    <x v="1"/>
    <x v="0"/>
    <x v="5"/>
    <x v="0"/>
    <x v="0"/>
  </r>
  <r>
    <d v="2026-03-11T00:00:00"/>
    <x v="800"/>
    <x v="0"/>
    <n v="1268.75"/>
    <x v="3"/>
    <x v="2"/>
    <x v="1"/>
    <x v="9"/>
    <x v="5"/>
    <x v="4"/>
  </r>
  <r>
    <d v="2026-03-12T00:00:00"/>
    <x v="801"/>
    <x v="0"/>
    <n v="3439.16"/>
    <x v="8"/>
    <x v="0"/>
    <x v="4"/>
    <x v="7"/>
    <x v="8"/>
    <x v="7"/>
  </r>
  <r>
    <d v="2026-03-13T00:00:00"/>
    <x v="802"/>
    <x v="1"/>
    <n v="2978.73"/>
    <x v="4"/>
    <x v="3"/>
    <x v="4"/>
    <x v="6"/>
    <x v="6"/>
    <x v="5"/>
  </r>
  <r>
    <d v="2026-03-14T00:00:00"/>
    <x v="803"/>
    <x v="0"/>
    <n v="2851.46"/>
    <x v="4"/>
    <x v="2"/>
    <x v="1"/>
    <x v="2"/>
    <x v="6"/>
    <x v="5"/>
  </r>
  <r>
    <d v="2026-03-15T00:00:00"/>
    <x v="804"/>
    <x v="1"/>
    <n v="1965.31"/>
    <x v="8"/>
    <x v="1"/>
    <x v="2"/>
    <x v="0"/>
    <x v="6"/>
    <x v="5"/>
  </r>
  <r>
    <d v="2026-03-16T00:00:00"/>
    <x v="805"/>
    <x v="1"/>
    <n v="3902.29"/>
    <x v="8"/>
    <x v="0"/>
    <x v="4"/>
    <x v="5"/>
    <x v="7"/>
    <x v="6"/>
  </r>
  <r>
    <d v="2026-03-17T00:00:00"/>
    <x v="806"/>
    <x v="0"/>
    <n v="2855.92"/>
    <x v="5"/>
    <x v="3"/>
    <x v="3"/>
    <x v="0"/>
    <x v="1"/>
    <x v="0"/>
  </r>
  <r>
    <d v="2026-03-18T00:00:00"/>
    <x v="807"/>
    <x v="0"/>
    <n v="4587.16"/>
    <x v="2"/>
    <x v="1"/>
    <x v="4"/>
    <x v="4"/>
    <x v="4"/>
    <x v="3"/>
  </r>
  <r>
    <d v="2026-03-19T00:00:00"/>
    <x v="808"/>
    <x v="1"/>
    <n v="4186.7"/>
    <x v="7"/>
    <x v="2"/>
    <x v="2"/>
    <x v="6"/>
    <x v="4"/>
    <x v="3"/>
  </r>
  <r>
    <d v="2026-03-20T00:00:00"/>
    <x v="809"/>
    <x v="0"/>
    <n v="1146"/>
    <x v="1"/>
    <x v="3"/>
    <x v="0"/>
    <x v="9"/>
    <x v="0"/>
    <x v="0"/>
  </r>
  <r>
    <d v="2026-03-21T00:00:00"/>
    <x v="810"/>
    <x v="1"/>
    <n v="4652.46"/>
    <x v="0"/>
    <x v="3"/>
    <x v="3"/>
    <x v="2"/>
    <x v="7"/>
    <x v="6"/>
  </r>
  <r>
    <d v="2026-03-22T00:00:00"/>
    <x v="811"/>
    <x v="0"/>
    <n v="2528.66"/>
    <x v="0"/>
    <x v="2"/>
    <x v="3"/>
    <x v="1"/>
    <x v="9"/>
    <x v="5"/>
  </r>
  <r>
    <d v="2026-03-23T00:00:00"/>
    <x v="812"/>
    <x v="0"/>
    <n v="1920.74"/>
    <x v="8"/>
    <x v="3"/>
    <x v="4"/>
    <x v="8"/>
    <x v="2"/>
    <x v="1"/>
  </r>
  <r>
    <d v="2026-03-24T00:00:00"/>
    <x v="813"/>
    <x v="0"/>
    <n v="4314.96"/>
    <x v="8"/>
    <x v="2"/>
    <x v="0"/>
    <x v="2"/>
    <x v="9"/>
    <x v="5"/>
  </r>
  <r>
    <d v="2026-03-25T00:00:00"/>
    <x v="814"/>
    <x v="0"/>
    <n v="3778.02"/>
    <x v="3"/>
    <x v="0"/>
    <x v="4"/>
    <x v="3"/>
    <x v="9"/>
    <x v="5"/>
  </r>
  <r>
    <d v="2026-03-26T00:00:00"/>
    <x v="815"/>
    <x v="1"/>
    <n v="2374.77"/>
    <x v="2"/>
    <x v="3"/>
    <x v="2"/>
    <x v="2"/>
    <x v="0"/>
    <x v="0"/>
  </r>
  <r>
    <d v="2026-03-27T00:00:00"/>
    <x v="816"/>
    <x v="1"/>
    <n v="1892.7"/>
    <x v="3"/>
    <x v="2"/>
    <x v="3"/>
    <x v="8"/>
    <x v="3"/>
    <x v="2"/>
  </r>
  <r>
    <d v="2026-03-28T00:00:00"/>
    <x v="817"/>
    <x v="0"/>
    <n v="1095.04"/>
    <x v="3"/>
    <x v="2"/>
    <x v="4"/>
    <x v="0"/>
    <x v="0"/>
    <x v="0"/>
  </r>
  <r>
    <d v="2026-03-29T00:00:00"/>
    <x v="818"/>
    <x v="0"/>
    <n v="3911.67"/>
    <x v="0"/>
    <x v="0"/>
    <x v="3"/>
    <x v="2"/>
    <x v="9"/>
    <x v="5"/>
  </r>
  <r>
    <d v="2026-03-30T00:00:00"/>
    <x v="819"/>
    <x v="1"/>
    <n v="3286.6"/>
    <x v="0"/>
    <x v="3"/>
    <x v="3"/>
    <x v="2"/>
    <x v="8"/>
    <x v="7"/>
  </r>
  <r>
    <d v="2026-03-31T00:00:00"/>
    <x v="820"/>
    <x v="1"/>
    <n v="4146.3500000000004"/>
    <x v="4"/>
    <x v="2"/>
    <x v="1"/>
    <x v="1"/>
    <x v="7"/>
    <x v="6"/>
  </r>
  <r>
    <d v="2026-04-01T00:00:00"/>
    <x v="821"/>
    <x v="1"/>
    <n v="2315.3200000000002"/>
    <x v="3"/>
    <x v="3"/>
    <x v="2"/>
    <x v="4"/>
    <x v="6"/>
    <x v="5"/>
  </r>
  <r>
    <d v="2026-04-02T00:00:00"/>
    <x v="822"/>
    <x v="1"/>
    <n v="2401.29"/>
    <x v="8"/>
    <x v="1"/>
    <x v="3"/>
    <x v="6"/>
    <x v="2"/>
    <x v="1"/>
  </r>
  <r>
    <d v="2026-04-03T00:00:00"/>
    <x v="823"/>
    <x v="0"/>
    <n v="2808.33"/>
    <x v="3"/>
    <x v="0"/>
    <x v="1"/>
    <x v="9"/>
    <x v="3"/>
    <x v="2"/>
  </r>
  <r>
    <d v="2026-04-04T00:00:00"/>
    <x v="824"/>
    <x v="0"/>
    <n v="1138.56"/>
    <x v="1"/>
    <x v="1"/>
    <x v="1"/>
    <x v="5"/>
    <x v="9"/>
    <x v="5"/>
  </r>
  <r>
    <d v="2026-04-05T00:00:00"/>
    <x v="825"/>
    <x v="0"/>
    <n v="1558.51"/>
    <x v="3"/>
    <x v="3"/>
    <x v="2"/>
    <x v="0"/>
    <x v="8"/>
    <x v="7"/>
  </r>
  <r>
    <d v="2026-04-06T00:00:00"/>
    <x v="826"/>
    <x v="0"/>
    <n v="4905.74"/>
    <x v="5"/>
    <x v="3"/>
    <x v="3"/>
    <x v="1"/>
    <x v="9"/>
    <x v="5"/>
  </r>
  <r>
    <d v="2026-04-07T00:00:00"/>
    <x v="827"/>
    <x v="1"/>
    <n v="1546.41"/>
    <x v="8"/>
    <x v="3"/>
    <x v="0"/>
    <x v="0"/>
    <x v="3"/>
    <x v="2"/>
  </r>
  <r>
    <d v="2026-04-08T00:00:00"/>
    <x v="828"/>
    <x v="1"/>
    <n v="4357.2700000000004"/>
    <x v="6"/>
    <x v="1"/>
    <x v="0"/>
    <x v="8"/>
    <x v="9"/>
    <x v="5"/>
  </r>
  <r>
    <d v="2026-04-09T00:00:00"/>
    <x v="829"/>
    <x v="1"/>
    <n v="1665.43"/>
    <x v="7"/>
    <x v="0"/>
    <x v="2"/>
    <x v="0"/>
    <x v="4"/>
    <x v="3"/>
  </r>
  <r>
    <d v="2026-04-10T00:00:00"/>
    <x v="830"/>
    <x v="1"/>
    <n v="1407.33"/>
    <x v="6"/>
    <x v="1"/>
    <x v="3"/>
    <x v="5"/>
    <x v="0"/>
    <x v="0"/>
  </r>
  <r>
    <d v="2026-04-11T00:00:00"/>
    <x v="831"/>
    <x v="0"/>
    <n v="1034.5899999999999"/>
    <x v="1"/>
    <x v="3"/>
    <x v="0"/>
    <x v="1"/>
    <x v="5"/>
    <x v="4"/>
  </r>
  <r>
    <d v="2026-04-12T00:00:00"/>
    <x v="832"/>
    <x v="1"/>
    <n v="2923.47"/>
    <x v="7"/>
    <x v="1"/>
    <x v="4"/>
    <x v="5"/>
    <x v="4"/>
    <x v="3"/>
  </r>
  <r>
    <d v="2026-04-13T00:00:00"/>
    <x v="833"/>
    <x v="0"/>
    <n v="2483.85"/>
    <x v="0"/>
    <x v="1"/>
    <x v="0"/>
    <x v="3"/>
    <x v="1"/>
    <x v="0"/>
  </r>
  <r>
    <d v="2026-04-14T00:00:00"/>
    <x v="834"/>
    <x v="1"/>
    <n v="4429.97"/>
    <x v="3"/>
    <x v="3"/>
    <x v="0"/>
    <x v="3"/>
    <x v="1"/>
    <x v="0"/>
  </r>
  <r>
    <d v="2026-04-15T00:00:00"/>
    <x v="835"/>
    <x v="0"/>
    <n v="4885.8500000000004"/>
    <x v="4"/>
    <x v="3"/>
    <x v="1"/>
    <x v="2"/>
    <x v="0"/>
    <x v="0"/>
  </r>
  <r>
    <d v="2026-04-16T00:00:00"/>
    <x v="836"/>
    <x v="1"/>
    <n v="4691.66"/>
    <x v="3"/>
    <x v="2"/>
    <x v="4"/>
    <x v="2"/>
    <x v="8"/>
    <x v="7"/>
  </r>
  <r>
    <d v="2026-04-17T00:00:00"/>
    <x v="837"/>
    <x v="1"/>
    <n v="4401.07"/>
    <x v="7"/>
    <x v="2"/>
    <x v="4"/>
    <x v="7"/>
    <x v="6"/>
    <x v="5"/>
  </r>
  <r>
    <d v="2026-04-18T00:00:00"/>
    <x v="838"/>
    <x v="1"/>
    <n v="3274.94"/>
    <x v="2"/>
    <x v="2"/>
    <x v="1"/>
    <x v="6"/>
    <x v="5"/>
    <x v="4"/>
  </r>
  <r>
    <d v="2026-04-19T00:00:00"/>
    <x v="839"/>
    <x v="1"/>
    <n v="3722.05"/>
    <x v="4"/>
    <x v="2"/>
    <x v="0"/>
    <x v="1"/>
    <x v="4"/>
    <x v="3"/>
  </r>
  <r>
    <d v="2026-04-20T00:00:00"/>
    <x v="840"/>
    <x v="1"/>
    <n v="3078.13"/>
    <x v="0"/>
    <x v="3"/>
    <x v="2"/>
    <x v="3"/>
    <x v="1"/>
    <x v="0"/>
  </r>
  <r>
    <d v="2026-04-21T00:00:00"/>
    <x v="841"/>
    <x v="0"/>
    <n v="2379.58"/>
    <x v="2"/>
    <x v="3"/>
    <x v="1"/>
    <x v="1"/>
    <x v="3"/>
    <x v="2"/>
  </r>
  <r>
    <d v="2026-04-22T00:00:00"/>
    <x v="842"/>
    <x v="1"/>
    <n v="2234.9299999999998"/>
    <x v="4"/>
    <x v="2"/>
    <x v="1"/>
    <x v="7"/>
    <x v="8"/>
    <x v="7"/>
  </r>
  <r>
    <d v="2026-04-23T00:00:00"/>
    <x v="843"/>
    <x v="0"/>
    <n v="4411.3500000000004"/>
    <x v="0"/>
    <x v="2"/>
    <x v="2"/>
    <x v="3"/>
    <x v="7"/>
    <x v="6"/>
  </r>
  <r>
    <d v="2026-04-24T00:00:00"/>
    <x v="844"/>
    <x v="1"/>
    <n v="3255.33"/>
    <x v="6"/>
    <x v="0"/>
    <x v="4"/>
    <x v="9"/>
    <x v="8"/>
    <x v="7"/>
  </r>
  <r>
    <d v="2026-04-25T00:00:00"/>
    <x v="845"/>
    <x v="1"/>
    <n v="1107.06"/>
    <x v="7"/>
    <x v="2"/>
    <x v="4"/>
    <x v="4"/>
    <x v="5"/>
    <x v="4"/>
  </r>
  <r>
    <d v="2026-04-26T00:00:00"/>
    <x v="846"/>
    <x v="0"/>
    <n v="1053.3900000000001"/>
    <x v="4"/>
    <x v="3"/>
    <x v="2"/>
    <x v="3"/>
    <x v="0"/>
    <x v="0"/>
  </r>
  <r>
    <d v="2026-04-27T00:00:00"/>
    <x v="847"/>
    <x v="1"/>
    <n v="3790.47"/>
    <x v="3"/>
    <x v="2"/>
    <x v="2"/>
    <x v="6"/>
    <x v="2"/>
    <x v="1"/>
  </r>
  <r>
    <d v="2026-04-28T00:00:00"/>
    <x v="848"/>
    <x v="1"/>
    <n v="1290.95"/>
    <x v="3"/>
    <x v="0"/>
    <x v="2"/>
    <x v="9"/>
    <x v="5"/>
    <x v="4"/>
  </r>
  <r>
    <d v="2026-04-29T00:00:00"/>
    <x v="849"/>
    <x v="1"/>
    <n v="3984.61"/>
    <x v="8"/>
    <x v="2"/>
    <x v="3"/>
    <x v="7"/>
    <x v="5"/>
    <x v="4"/>
  </r>
  <r>
    <d v="2026-04-30T00:00:00"/>
    <x v="850"/>
    <x v="0"/>
    <n v="4828.07"/>
    <x v="5"/>
    <x v="1"/>
    <x v="0"/>
    <x v="7"/>
    <x v="2"/>
    <x v="1"/>
  </r>
  <r>
    <d v="2026-05-01T00:00:00"/>
    <x v="851"/>
    <x v="1"/>
    <n v="1041.46"/>
    <x v="1"/>
    <x v="2"/>
    <x v="0"/>
    <x v="1"/>
    <x v="0"/>
    <x v="0"/>
  </r>
  <r>
    <d v="2026-05-02T00:00:00"/>
    <x v="852"/>
    <x v="0"/>
    <n v="2013.51"/>
    <x v="0"/>
    <x v="1"/>
    <x v="4"/>
    <x v="1"/>
    <x v="6"/>
    <x v="5"/>
  </r>
  <r>
    <d v="2026-05-03T00:00:00"/>
    <x v="853"/>
    <x v="0"/>
    <n v="3803.29"/>
    <x v="3"/>
    <x v="1"/>
    <x v="4"/>
    <x v="3"/>
    <x v="7"/>
    <x v="6"/>
  </r>
  <r>
    <d v="2026-05-04T00:00:00"/>
    <x v="854"/>
    <x v="0"/>
    <n v="4099.6899999999996"/>
    <x v="5"/>
    <x v="0"/>
    <x v="0"/>
    <x v="2"/>
    <x v="3"/>
    <x v="2"/>
  </r>
  <r>
    <d v="2026-05-05T00:00:00"/>
    <x v="855"/>
    <x v="0"/>
    <n v="2103.48"/>
    <x v="1"/>
    <x v="0"/>
    <x v="3"/>
    <x v="0"/>
    <x v="2"/>
    <x v="1"/>
  </r>
  <r>
    <d v="2026-05-06T00:00:00"/>
    <x v="856"/>
    <x v="0"/>
    <n v="4384.29"/>
    <x v="7"/>
    <x v="1"/>
    <x v="4"/>
    <x v="8"/>
    <x v="2"/>
    <x v="1"/>
  </r>
  <r>
    <d v="2026-05-07T00:00:00"/>
    <x v="857"/>
    <x v="0"/>
    <n v="2104.6999999999998"/>
    <x v="1"/>
    <x v="2"/>
    <x v="1"/>
    <x v="5"/>
    <x v="4"/>
    <x v="3"/>
  </r>
  <r>
    <d v="2026-05-08T00:00:00"/>
    <x v="858"/>
    <x v="0"/>
    <n v="3241.1"/>
    <x v="4"/>
    <x v="0"/>
    <x v="4"/>
    <x v="8"/>
    <x v="8"/>
    <x v="7"/>
  </r>
  <r>
    <d v="2026-05-09T00:00:00"/>
    <x v="859"/>
    <x v="1"/>
    <n v="3150.58"/>
    <x v="2"/>
    <x v="3"/>
    <x v="4"/>
    <x v="3"/>
    <x v="3"/>
    <x v="2"/>
  </r>
  <r>
    <d v="2026-05-10T00:00:00"/>
    <x v="860"/>
    <x v="1"/>
    <n v="4350.95"/>
    <x v="8"/>
    <x v="2"/>
    <x v="1"/>
    <x v="7"/>
    <x v="0"/>
    <x v="0"/>
  </r>
  <r>
    <d v="2026-05-11T00:00:00"/>
    <x v="861"/>
    <x v="0"/>
    <n v="1878.06"/>
    <x v="0"/>
    <x v="3"/>
    <x v="0"/>
    <x v="6"/>
    <x v="4"/>
    <x v="3"/>
  </r>
  <r>
    <d v="2026-05-12T00:00:00"/>
    <x v="862"/>
    <x v="0"/>
    <n v="4973.17"/>
    <x v="5"/>
    <x v="1"/>
    <x v="1"/>
    <x v="8"/>
    <x v="8"/>
    <x v="7"/>
  </r>
  <r>
    <d v="2026-05-13T00:00:00"/>
    <x v="863"/>
    <x v="0"/>
    <n v="4014.75"/>
    <x v="3"/>
    <x v="0"/>
    <x v="0"/>
    <x v="1"/>
    <x v="5"/>
    <x v="4"/>
  </r>
  <r>
    <d v="2026-05-14T00:00:00"/>
    <x v="864"/>
    <x v="1"/>
    <n v="3998.51"/>
    <x v="1"/>
    <x v="2"/>
    <x v="4"/>
    <x v="3"/>
    <x v="3"/>
    <x v="2"/>
  </r>
  <r>
    <d v="2026-05-15T00:00:00"/>
    <x v="865"/>
    <x v="0"/>
    <n v="2508.31"/>
    <x v="2"/>
    <x v="1"/>
    <x v="3"/>
    <x v="1"/>
    <x v="8"/>
    <x v="7"/>
  </r>
  <r>
    <d v="2026-05-16T00:00:00"/>
    <x v="866"/>
    <x v="0"/>
    <n v="2332.9299999999998"/>
    <x v="4"/>
    <x v="1"/>
    <x v="4"/>
    <x v="5"/>
    <x v="3"/>
    <x v="2"/>
  </r>
  <r>
    <d v="2026-05-17T00:00:00"/>
    <x v="867"/>
    <x v="1"/>
    <n v="2738.99"/>
    <x v="7"/>
    <x v="0"/>
    <x v="0"/>
    <x v="7"/>
    <x v="1"/>
    <x v="0"/>
  </r>
  <r>
    <d v="2026-05-18T00:00:00"/>
    <x v="868"/>
    <x v="0"/>
    <n v="3718.32"/>
    <x v="1"/>
    <x v="2"/>
    <x v="1"/>
    <x v="3"/>
    <x v="2"/>
    <x v="1"/>
  </r>
  <r>
    <d v="2026-05-19T00:00:00"/>
    <x v="869"/>
    <x v="0"/>
    <n v="1175.56"/>
    <x v="4"/>
    <x v="1"/>
    <x v="1"/>
    <x v="5"/>
    <x v="2"/>
    <x v="1"/>
  </r>
  <r>
    <d v="2026-05-20T00:00:00"/>
    <x v="870"/>
    <x v="1"/>
    <n v="4973.38"/>
    <x v="0"/>
    <x v="3"/>
    <x v="0"/>
    <x v="1"/>
    <x v="5"/>
    <x v="4"/>
  </r>
  <r>
    <d v="2026-05-21T00:00:00"/>
    <x v="871"/>
    <x v="0"/>
    <n v="4757.78"/>
    <x v="8"/>
    <x v="1"/>
    <x v="0"/>
    <x v="8"/>
    <x v="6"/>
    <x v="5"/>
  </r>
  <r>
    <d v="2026-05-22T00:00:00"/>
    <x v="872"/>
    <x v="1"/>
    <n v="2109.5500000000002"/>
    <x v="5"/>
    <x v="1"/>
    <x v="2"/>
    <x v="6"/>
    <x v="5"/>
    <x v="4"/>
  </r>
  <r>
    <d v="2026-05-23T00:00:00"/>
    <x v="873"/>
    <x v="0"/>
    <n v="4120.03"/>
    <x v="3"/>
    <x v="2"/>
    <x v="2"/>
    <x v="7"/>
    <x v="2"/>
    <x v="1"/>
  </r>
  <r>
    <d v="2026-05-24T00:00:00"/>
    <x v="874"/>
    <x v="1"/>
    <n v="1539.41"/>
    <x v="3"/>
    <x v="3"/>
    <x v="0"/>
    <x v="6"/>
    <x v="4"/>
    <x v="3"/>
  </r>
  <r>
    <d v="2026-05-25T00:00:00"/>
    <x v="875"/>
    <x v="1"/>
    <n v="4328.7299999999996"/>
    <x v="1"/>
    <x v="3"/>
    <x v="2"/>
    <x v="4"/>
    <x v="7"/>
    <x v="6"/>
  </r>
  <r>
    <d v="2026-05-26T00:00:00"/>
    <x v="876"/>
    <x v="0"/>
    <n v="1253.28"/>
    <x v="4"/>
    <x v="1"/>
    <x v="1"/>
    <x v="2"/>
    <x v="7"/>
    <x v="6"/>
  </r>
  <r>
    <d v="2026-05-27T00:00:00"/>
    <x v="877"/>
    <x v="0"/>
    <n v="3757.97"/>
    <x v="6"/>
    <x v="3"/>
    <x v="3"/>
    <x v="0"/>
    <x v="9"/>
    <x v="5"/>
  </r>
  <r>
    <d v="2026-05-28T00:00:00"/>
    <x v="878"/>
    <x v="1"/>
    <n v="4015.06"/>
    <x v="4"/>
    <x v="2"/>
    <x v="0"/>
    <x v="8"/>
    <x v="4"/>
    <x v="3"/>
  </r>
  <r>
    <d v="2026-05-29T00:00:00"/>
    <x v="879"/>
    <x v="1"/>
    <n v="4093.15"/>
    <x v="2"/>
    <x v="3"/>
    <x v="2"/>
    <x v="4"/>
    <x v="3"/>
    <x v="2"/>
  </r>
  <r>
    <d v="2026-05-30T00:00:00"/>
    <x v="880"/>
    <x v="1"/>
    <n v="4285.0200000000004"/>
    <x v="1"/>
    <x v="0"/>
    <x v="4"/>
    <x v="5"/>
    <x v="6"/>
    <x v="5"/>
  </r>
  <r>
    <d v="2026-05-31T00:00:00"/>
    <x v="881"/>
    <x v="0"/>
    <n v="2567.5"/>
    <x v="2"/>
    <x v="0"/>
    <x v="2"/>
    <x v="4"/>
    <x v="6"/>
    <x v="5"/>
  </r>
  <r>
    <d v="2026-06-01T00:00:00"/>
    <x v="882"/>
    <x v="0"/>
    <n v="4415.53"/>
    <x v="5"/>
    <x v="0"/>
    <x v="0"/>
    <x v="1"/>
    <x v="2"/>
    <x v="1"/>
  </r>
  <r>
    <d v="2026-06-02T00:00:00"/>
    <x v="883"/>
    <x v="1"/>
    <n v="3109.72"/>
    <x v="0"/>
    <x v="1"/>
    <x v="1"/>
    <x v="1"/>
    <x v="9"/>
    <x v="5"/>
  </r>
  <r>
    <d v="2026-06-03T00:00:00"/>
    <x v="884"/>
    <x v="1"/>
    <n v="2096.36"/>
    <x v="1"/>
    <x v="3"/>
    <x v="4"/>
    <x v="4"/>
    <x v="3"/>
    <x v="2"/>
  </r>
  <r>
    <d v="2026-06-04T00:00:00"/>
    <x v="885"/>
    <x v="0"/>
    <n v="3815.3"/>
    <x v="2"/>
    <x v="1"/>
    <x v="1"/>
    <x v="9"/>
    <x v="3"/>
    <x v="2"/>
  </r>
  <r>
    <d v="2026-06-05T00:00:00"/>
    <x v="886"/>
    <x v="0"/>
    <n v="3619.66"/>
    <x v="3"/>
    <x v="1"/>
    <x v="0"/>
    <x v="0"/>
    <x v="8"/>
    <x v="7"/>
  </r>
  <r>
    <d v="2026-06-06T00:00:00"/>
    <x v="887"/>
    <x v="0"/>
    <n v="3633.63"/>
    <x v="0"/>
    <x v="3"/>
    <x v="4"/>
    <x v="1"/>
    <x v="5"/>
    <x v="4"/>
  </r>
  <r>
    <d v="2026-06-07T00:00:00"/>
    <x v="888"/>
    <x v="0"/>
    <n v="1674.3"/>
    <x v="8"/>
    <x v="2"/>
    <x v="3"/>
    <x v="9"/>
    <x v="8"/>
    <x v="7"/>
  </r>
  <r>
    <d v="2026-06-08T00:00:00"/>
    <x v="889"/>
    <x v="0"/>
    <n v="1090.17"/>
    <x v="0"/>
    <x v="1"/>
    <x v="1"/>
    <x v="8"/>
    <x v="3"/>
    <x v="2"/>
  </r>
  <r>
    <d v="2026-06-09T00:00:00"/>
    <x v="890"/>
    <x v="0"/>
    <n v="3288.63"/>
    <x v="0"/>
    <x v="0"/>
    <x v="2"/>
    <x v="1"/>
    <x v="0"/>
    <x v="0"/>
  </r>
  <r>
    <d v="2026-06-10T00:00:00"/>
    <x v="891"/>
    <x v="1"/>
    <n v="3174.86"/>
    <x v="0"/>
    <x v="3"/>
    <x v="3"/>
    <x v="4"/>
    <x v="5"/>
    <x v="4"/>
  </r>
  <r>
    <d v="2026-06-11T00:00:00"/>
    <x v="892"/>
    <x v="0"/>
    <n v="3891.4"/>
    <x v="8"/>
    <x v="3"/>
    <x v="1"/>
    <x v="6"/>
    <x v="4"/>
    <x v="3"/>
  </r>
  <r>
    <d v="2026-06-12T00:00:00"/>
    <x v="893"/>
    <x v="1"/>
    <n v="3457.24"/>
    <x v="2"/>
    <x v="2"/>
    <x v="2"/>
    <x v="1"/>
    <x v="0"/>
    <x v="0"/>
  </r>
  <r>
    <d v="2026-06-13T00:00:00"/>
    <x v="894"/>
    <x v="1"/>
    <n v="2156.6999999999998"/>
    <x v="5"/>
    <x v="0"/>
    <x v="3"/>
    <x v="5"/>
    <x v="3"/>
    <x v="2"/>
  </r>
  <r>
    <d v="2026-06-14T00:00:00"/>
    <x v="895"/>
    <x v="1"/>
    <n v="2689.85"/>
    <x v="6"/>
    <x v="0"/>
    <x v="4"/>
    <x v="7"/>
    <x v="8"/>
    <x v="7"/>
  </r>
  <r>
    <d v="2026-06-15T00:00:00"/>
    <x v="896"/>
    <x v="0"/>
    <n v="4930.84"/>
    <x v="0"/>
    <x v="3"/>
    <x v="4"/>
    <x v="2"/>
    <x v="3"/>
    <x v="2"/>
  </r>
  <r>
    <d v="2026-06-16T00:00:00"/>
    <x v="897"/>
    <x v="1"/>
    <n v="1248.02"/>
    <x v="1"/>
    <x v="1"/>
    <x v="1"/>
    <x v="7"/>
    <x v="9"/>
    <x v="5"/>
  </r>
  <r>
    <d v="2026-06-17T00:00:00"/>
    <x v="898"/>
    <x v="0"/>
    <n v="3158.62"/>
    <x v="8"/>
    <x v="3"/>
    <x v="4"/>
    <x v="4"/>
    <x v="8"/>
    <x v="7"/>
  </r>
  <r>
    <d v="2026-06-18T00:00:00"/>
    <x v="899"/>
    <x v="1"/>
    <n v="3330.08"/>
    <x v="8"/>
    <x v="0"/>
    <x v="3"/>
    <x v="7"/>
    <x v="1"/>
    <x v="0"/>
  </r>
  <r>
    <d v="2026-06-19T00:00:00"/>
    <x v="900"/>
    <x v="1"/>
    <n v="4652.51"/>
    <x v="8"/>
    <x v="1"/>
    <x v="2"/>
    <x v="8"/>
    <x v="7"/>
    <x v="6"/>
  </r>
  <r>
    <d v="2026-06-20T00:00:00"/>
    <x v="901"/>
    <x v="0"/>
    <n v="4754.96"/>
    <x v="1"/>
    <x v="3"/>
    <x v="4"/>
    <x v="2"/>
    <x v="7"/>
    <x v="6"/>
  </r>
  <r>
    <d v="2026-06-21T00:00:00"/>
    <x v="902"/>
    <x v="1"/>
    <n v="2341.23"/>
    <x v="1"/>
    <x v="2"/>
    <x v="2"/>
    <x v="9"/>
    <x v="2"/>
    <x v="1"/>
  </r>
  <r>
    <d v="2026-06-22T00:00:00"/>
    <x v="903"/>
    <x v="0"/>
    <n v="1400.27"/>
    <x v="0"/>
    <x v="1"/>
    <x v="3"/>
    <x v="1"/>
    <x v="9"/>
    <x v="5"/>
  </r>
  <r>
    <d v="2026-06-23T00:00:00"/>
    <x v="904"/>
    <x v="1"/>
    <n v="3062.96"/>
    <x v="5"/>
    <x v="2"/>
    <x v="1"/>
    <x v="3"/>
    <x v="5"/>
    <x v="4"/>
  </r>
  <r>
    <d v="2026-06-24T00:00:00"/>
    <x v="905"/>
    <x v="1"/>
    <n v="4908.6499999999996"/>
    <x v="0"/>
    <x v="0"/>
    <x v="3"/>
    <x v="4"/>
    <x v="1"/>
    <x v="0"/>
  </r>
  <r>
    <d v="2026-06-25T00:00:00"/>
    <x v="906"/>
    <x v="1"/>
    <n v="2535.67"/>
    <x v="4"/>
    <x v="2"/>
    <x v="0"/>
    <x v="7"/>
    <x v="9"/>
    <x v="5"/>
  </r>
  <r>
    <d v="2026-06-26T00:00:00"/>
    <x v="907"/>
    <x v="0"/>
    <n v="2988.82"/>
    <x v="7"/>
    <x v="0"/>
    <x v="1"/>
    <x v="3"/>
    <x v="0"/>
    <x v="0"/>
  </r>
  <r>
    <d v="2026-06-27T00:00:00"/>
    <x v="908"/>
    <x v="1"/>
    <n v="4996.68"/>
    <x v="3"/>
    <x v="0"/>
    <x v="0"/>
    <x v="9"/>
    <x v="5"/>
    <x v="4"/>
  </r>
  <r>
    <d v="2026-06-28T00:00:00"/>
    <x v="909"/>
    <x v="1"/>
    <n v="2520.83"/>
    <x v="2"/>
    <x v="0"/>
    <x v="0"/>
    <x v="7"/>
    <x v="3"/>
    <x v="2"/>
  </r>
  <r>
    <d v="2026-06-29T00:00:00"/>
    <x v="910"/>
    <x v="1"/>
    <n v="1816.52"/>
    <x v="6"/>
    <x v="0"/>
    <x v="0"/>
    <x v="4"/>
    <x v="6"/>
    <x v="5"/>
  </r>
  <r>
    <d v="2026-06-30T00:00:00"/>
    <x v="911"/>
    <x v="1"/>
    <n v="2586.46"/>
    <x v="8"/>
    <x v="2"/>
    <x v="4"/>
    <x v="7"/>
    <x v="2"/>
    <x v="1"/>
  </r>
  <r>
    <d v="2026-07-01T00:00:00"/>
    <x v="912"/>
    <x v="1"/>
    <n v="1196.0899999999999"/>
    <x v="7"/>
    <x v="1"/>
    <x v="4"/>
    <x v="4"/>
    <x v="7"/>
    <x v="6"/>
  </r>
  <r>
    <d v="2026-07-02T00:00:00"/>
    <x v="913"/>
    <x v="0"/>
    <n v="4683.68"/>
    <x v="3"/>
    <x v="1"/>
    <x v="4"/>
    <x v="4"/>
    <x v="9"/>
    <x v="5"/>
  </r>
  <r>
    <d v="2026-07-03T00:00:00"/>
    <x v="914"/>
    <x v="0"/>
    <n v="1959.18"/>
    <x v="8"/>
    <x v="3"/>
    <x v="4"/>
    <x v="5"/>
    <x v="9"/>
    <x v="5"/>
  </r>
  <r>
    <d v="2026-07-04T00:00:00"/>
    <x v="915"/>
    <x v="1"/>
    <n v="1809.56"/>
    <x v="6"/>
    <x v="1"/>
    <x v="0"/>
    <x v="0"/>
    <x v="7"/>
    <x v="6"/>
  </r>
  <r>
    <d v="2026-07-05T00:00:00"/>
    <x v="916"/>
    <x v="0"/>
    <n v="3532.72"/>
    <x v="3"/>
    <x v="1"/>
    <x v="2"/>
    <x v="9"/>
    <x v="1"/>
    <x v="0"/>
  </r>
  <r>
    <d v="2026-07-06T00:00:00"/>
    <x v="917"/>
    <x v="0"/>
    <n v="3784.53"/>
    <x v="5"/>
    <x v="2"/>
    <x v="1"/>
    <x v="7"/>
    <x v="8"/>
    <x v="7"/>
  </r>
  <r>
    <d v="2026-07-07T00:00:00"/>
    <x v="918"/>
    <x v="1"/>
    <n v="1552.01"/>
    <x v="3"/>
    <x v="0"/>
    <x v="3"/>
    <x v="9"/>
    <x v="5"/>
    <x v="4"/>
  </r>
  <r>
    <d v="2026-07-08T00:00:00"/>
    <x v="919"/>
    <x v="0"/>
    <n v="1719.24"/>
    <x v="5"/>
    <x v="2"/>
    <x v="3"/>
    <x v="0"/>
    <x v="1"/>
    <x v="0"/>
  </r>
  <r>
    <d v="2026-07-09T00:00:00"/>
    <x v="920"/>
    <x v="1"/>
    <n v="2329.86"/>
    <x v="7"/>
    <x v="1"/>
    <x v="4"/>
    <x v="9"/>
    <x v="6"/>
    <x v="5"/>
  </r>
  <r>
    <d v="2026-07-10T00:00:00"/>
    <x v="921"/>
    <x v="1"/>
    <n v="3563.97"/>
    <x v="1"/>
    <x v="1"/>
    <x v="2"/>
    <x v="0"/>
    <x v="9"/>
    <x v="5"/>
  </r>
  <r>
    <d v="2026-07-11T00:00:00"/>
    <x v="922"/>
    <x v="0"/>
    <n v="1478.07"/>
    <x v="2"/>
    <x v="3"/>
    <x v="3"/>
    <x v="1"/>
    <x v="5"/>
    <x v="4"/>
  </r>
  <r>
    <d v="2026-07-12T00:00:00"/>
    <x v="923"/>
    <x v="0"/>
    <n v="3928.58"/>
    <x v="0"/>
    <x v="1"/>
    <x v="4"/>
    <x v="1"/>
    <x v="0"/>
    <x v="0"/>
  </r>
  <r>
    <d v="2026-07-13T00:00:00"/>
    <x v="924"/>
    <x v="0"/>
    <n v="3974.49"/>
    <x v="4"/>
    <x v="1"/>
    <x v="0"/>
    <x v="3"/>
    <x v="6"/>
    <x v="5"/>
  </r>
  <r>
    <d v="2026-07-14T00:00:00"/>
    <x v="925"/>
    <x v="0"/>
    <n v="4902.46"/>
    <x v="6"/>
    <x v="2"/>
    <x v="2"/>
    <x v="3"/>
    <x v="1"/>
    <x v="0"/>
  </r>
  <r>
    <d v="2026-07-15T00:00:00"/>
    <x v="926"/>
    <x v="0"/>
    <n v="3233.59"/>
    <x v="5"/>
    <x v="0"/>
    <x v="3"/>
    <x v="6"/>
    <x v="0"/>
    <x v="0"/>
  </r>
  <r>
    <d v="2026-07-16T00:00:00"/>
    <x v="927"/>
    <x v="0"/>
    <n v="2821.94"/>
    <x v="7"/>
    <x v="3"/>
    <x v="4"/>
    <x v="8"/>
    <x v="8"/>
    <x v="7"/>
  </r>
  <r>
    <d v="2026-07-17T00:00:00"/>
    <x v="928"/>
    <x v="1"/>
    <n v="3594.41"/>
    <x v="7"/>
    <x v="0"/>
    <x v="4"/>
    <x v="9"/>
    <x v="2"/>
    <x v="1"/>
  </r>
  <r>
    <d v="2026-07-18T00:00:00"/>
    <x v="929"/>
    <x v="1"/>
    <n v="3452.59"/>
    <x v="4"/>
    <x v="3"/>
    <x v="4"/>
    <x v="9"/>
    <x v="5"/>
    <x v="4"/>
  </r>
  <r>
    <d v="2026-07-19T00:00:00"/>
    <x v="930"/>
    <x v="0"/>
    <n v="2462.4"/>
    <x v="6"/>
    <x v="2"/>
    <x v="4"/>
    <x v="0"/>
    <x v="8"/>
    <x v="7"/>
  </r>
  <r>
    <d v="2026-07-20T00:00:00"/>
    <x v="931"/>
    <x v="0"/>
    <n v="4516.3999999999996"/>
    <x v="0"/>
    <x v="1"/>
    <x v="4"/>
    <x v="0"/>
    <x v="6"/>
    <x v="5"/>
  </r>
  <r>
    <d v="2026-07-21T00:00:00"/>
    <x v="932"/>
    <x v="0"/>
    <n v="1674.82"/>
    <x v="6"/>
    <x v="1"/>
    <x v="4"/>
    <x v="7"/>
    <x v="5"/>
    <x v="4"/>
  </r>
  <r>
    <d v="2026-07-22T00:00:00"/>
    <x v="933"/>
    <x v="1"/>
    <n v="3262.35"/>
    <x v="8"/>
    <x v="0"/>
    <x v="3"/>
    <x v="3"/>
    <x v="2"/>
    <x v="1"/>
  </r>
  <r>
    <d v="2026-07-23T00:00:00"/>
    <x v="934"/>
    <x v="0"/>
    <n v="2428.73"/>
    <x v="8"/>
    <x v="1"/>
    <x v="2"/>
    <x v="1"/>
    <x v="9"/>
    <x v="5"/>
  </r>
  <r>
    <d v="2026-07-24T00:00:00"/>
    <x v="935"/>
    <x v="1"/>
    <n v="1836.56"/>
    <x v="2"/>
    <x v="0"/>
    <x v="3"/>
    <x v="3"/>
    <x v="9"/>
    <x v="5"/>
  </r>
  <r>
    <d v="2026-07-25T00:00:00"/>
    <x v="936"/>
    <x v="0"/>
    <n v="3042.63"/>
    <x v="0"/>
    <x v="2"/>
    <x v="4"/>
    <x v="0"/>
    <x v="6"/>
    <x v="5"/>
  </r>
  <r>
    <d v="2026-07-26T00:00:00"/>
    <x v="937"/>
    <x v="0"/>
    <n v="1939.04"/>
    <x v="4"/>
    <x v="2"/>
    <x v="3"/>
    <x v="7"/>
    <x v="7"/>
    <x v="6"/>
  </r>
  <r>
    <d v="2026-07-27T00:00:00"/>
    <x v="938"/>
    <x v="1"/>
    <n v="4382.84"/>
    <x v="8"/>
    <x v="2"/>
    <x v="3"/>
    <x v="7"/>
    <x v="8"/>
    <x v="7"/>
  </r>
  <r>
    <d v="2026-07-28T00:00:00"/>
    <x v="939"/>
    <x v="1"/>
    <n v="4427.16"/>
    <x v="7"/>
    <x v="2"/>
    <x v="1"/>
    <x v="3"/>
    <x v="4"/>
    <x v="3"/>
  </r>
  <r>
    <d v="2026-07-29T00:00:00"/>
    <x v="940"/>
    <x v="0"/>
    <n v="3514.92"/>
    <x v="4"/>
    <x v="0"/>
    <x v="3"/>
    <x v="1"/>
    <x v="1"/>
    <x v="0"/>
  </r>
  <r>
    <d v="2026-07-30T00:00:00"/>
    <x v="941"/>
    <x v="1"/>
    <n v="4726.78"/>
    <x v="6"/>
    <x v="2"/>
    <x v="1"/>
    <x v="9"/>
    <x v="3"/>
    <x v="2"/>
  </r>
  <r>
    <d v="2026-07-31T00:00:00"/>
    <x v="942"/>
    <x v="1"/>
    <n v="3225.69"/>
    <x v="4"/>
    <x v="0"/>
    <x v="4"/>
    <x v="3"/>
    <x v="2"/>
    <x v="1"/>
  </r>
  <r>
    <d v="2026-08-01T00:00:00"/>
    <x v="943"/>
    <x v="0"/>
    <n v="4691.2299999999996"/>
    <x v="2"/>
    <x v="1"/>
    <x v="0"/>
    <x v="3"/>
    <x v="8"/>
    <x v="7"/>
  </r>
  <r>
    <d v="2026-08-02T00:00:00"/>
    <x v="944"/>
    <x v="1"/>
    <n v="3199.7"/>
    <x v="3"/>
    <x v="1"/>
    <x v="1"/>
    <x v="6"/>
    <x v="5"/>
    <x v="4"/>
  </r>
  <r>
    <d v="2026-08-03T00:00:00"/>
    <x v="945"/>
    <x v="0"/>
    <n v="1871.68"/>
    <x v="8"/>
    <x v="2"/>
    <x v="0"/>
    <x v="7"/>
    <x v="6"/>
    <x v="5"/>
  </r>
  <r>
    <d v="2026-08-04T00:00:00"/>
    <x v="946"/>
    <x v="1"/>
    <n v="3628.22"/>
    <x v="4"/>
    <x v="0"/>
    <x v="4"/>
    <x v="2"/>
    <x v="5"/>
    <x v="4"/>
  </r>
  <r>
    <d v="2026-08-05T00:00:00"/>
    <x v="947"/>
    <x v="0"/>
    <n v="3875.83"/>
    <x v="8"/>
    <x v="3"/>
    <x v="2"/>
    <x v="7"/>
    <x v="8"/>
    <x v="7"/>
  </r>
  <r>
    <d v="2026-08-06T00:00:00"/>
    <x v="948"/>
    <x v="0"/>
    <n v="4468.97"/>
    <x v="3"/>
    <x v="3"/>
    <x v="3"/>
    <x v="2"/>
    <x v="5"/>
    <x v="4"/>
  </r>
  <r>
    <d v="2026-08-07T00:00:00"/>
    <x v="949"/>
    <x v="0"/>
    <n v="1624.05"/>
    <x v="1"/>
    <x v="2"/>
    <x v="3"/>
    <x v="3"/>
    <x v="2"/>
    <x v="1"/>
  </r>
  <r>
    <d v="2026-08-08T00:00:00"/>
    <x v="950"/>
    <x v="0"/>
    <n v="1448.93"/>
    <x v="2"/>
    <x v="3"/>
    <x v="1"/>
    <x v="2"/>
    <x v="8"/>
    <x v="7"/>
  </r>
  <r>
    <d v="2026-08-09T00:00:00"/>
    <x v="951"/>
    <x v="1"/>
    <n v="1483.84"/>
    <x v="1"/>
    <x v="2"/>
    <x v="1"/>
    <x v="0"/>
    <x v="6"/>
    <x v="5"/>
  </r>
  <r>
    <d v="2026-08-10T00:00:00"/>
    <x v="952"/>
    <x v="1"/>
    <n v="2772.45"/>
    <x v="7"/>
    <x v="0"/>
    <x v="4"/>
    <x v="8"/>
    <x v="4"/>
    <x v="3"/>
  </r>
  <r>
    <d v="2026-08-11T00:00:00"/>
    <x v="953"/>
    <x v="0"/>
    <n v="4543.3900000000003"/>
    <x v="6"/>
    <x v="2"/>
    <x v="3"/>
    <x v="2"/>
    <x v="4"/>
    <x v="3"/>
  </r>
  <r>
    <d v="2026-08-12T00:00:00"/>
    <x v="954"/>
    <x v="0"/>
    <n v="4605.82"/>
    <x v="5"/>
    <x v="1"/>
    <x v="2"/>
    <x v="0"/>
    <x v="2"/>
    <x v="1"/>
  </r>
  <r>
    <d v="2026-08-13T00:00:00"/>
    <x v="955"/>
    <x v="0"/>
    <n v="4517.26"/>
    <x v="1"/>
    <x v="2"/>
    <x v="3"/>
    <x v="6"/>
    <x v="5"/>
    <x v="4"/>
  </r>
  <r>
    <d v="2026-08-14T00:00:00"/>
    <x v="956"/>
    <x v="0"/>
    <n v="2497.11"/>
    <x v="6"/>
    <x v="3"/>
    <x v="2"/>
    <x v="3"/>
    <x v="3"/>
    <x v="2"/>
  </r>
  <r>
    <d v="2026-08-15T00:00:00"/>
    <x v="957"/>
    <x v="1"/>
    <n v="1734.1"/>
    <x v="1"/>
    <x v="0"/>
    <x v="4"/>
    <x v="4"/>
    <x v="2"/>
    <x v="1"/>
  </r>
  <r>
    <d v="2026-08-16T00:00:00"/>
    <x v="958"/>
    <x v="0"/>
    <n v="1096.98"/>
    <x v="3"/>
    <x v="0"/>
    <x v="0"/>
    <x v="7"/>
    <x v="8"/>
    <x v="7"/>
  </r>
  <r>
    <d v="2026-08-17T00:00:00"/>
    <x v="959"/>
    <x v="0"/>
    <n v="1282.4000000000001"/>
    <x v="8"/>
    <x v="3"/>
    <x v="4"/>
    <x v="0"/>
    <x v="8"/>
    <x v="7"/>
  </r>
  <r>
    <d v="2026-08-18T00:00:00"/>
    <x v="960"/>
    <x v="0"/>
    <n v="2238.94"/>
    <x v="7"/>
    <x v="0"/>
    <x v="2"/>
    <x v="7"/>
    <x v="5"/>
    <x v="4"/>
  </r>
  <r>
    <d v="2026-08-19T00:00:00"/>
    <x v="961"/>
    <x v="0"/>
    <n v="3623.14"/>
    <x v="3"/>
    <x v="1"/>
    <x v="1"/>
    <x v="1"/>
    <x v="4"/>
    <x v="3"/>
  </r>
  <r>
    <d v="2026-08-20T00:00:00"/>
    <x v="962"/>
    <x v="1"/>
    <n v="3394.58"/>
    <x v="6"/>
    <x v="3"/>
    <x v="4"/>
    <x v="0"/>
    <x v="3"/>
    <x v="2"/>
  </r>
  <r>
    <d v="2026-08-21T00:00:00"/>
    <x v="963"/>
    <x v="1"/>
    <n v="2720.78"/>
    <x v="2"/>
    <x v="2"/>
    <x v="2"/>
    <x v="7"/>
    <x v="1"/>
    <x v="0"/>
  </r>
  <r>
    <d v="2026-08-22T00:00:00"/>
    <x v="964"/>
    <x v="0"/>
    <n v="4151.01"/>
    <x v="1"/>
    <x v="0"/>
    <x v="0"/>
    <x v="0"/>
    <x v="2"/>
    <x v="1"/>
  </r>
  <r>
    <d v="2026-08-23T00:00:00"/>
    <x v="965"/>
    <x v="0"/>
    <n v="4184.1099999999997"/>
    <x v="2"/>
    <x v="2"/>
    <x v="2"/>
    <x v="4"/>
    <x v="4"/>
    <x v="3"/>
  </r>
  <r>
    <d v="2026-08-24T00:00:00"/>
    <x v="966"/>
    <x v="0"/>
    <n v="4424.05"/>
    <x v="7"/>
    <x v="3"/>
    <x v="0"/>
    <x v="4"/>
    <x v="6"/>
    <x v="5"/>
  </r>
  <r>
    <d v="2026-08-25T00:00:00"/>
    <x v="967"/>
    <x v="0"/>
    <n v="3189.29"/>
    <x v="0"/>
    <x v="3"/>
    <x v="3"/>
    <x v="0"/>
    <x v="9"/>
    <x v="5"/>
  </r>
  <r>
    <d v="2026-08-26T00:00:00"/>
    <x v="968"/>
    <x v="1"/>
    <n v="4423.2299999999996"/>
    <x v="4"/>
    <x v="0"/>
    <x v="2"/>
    <x v="2"/>
    <x v="5"/>
    <x v="4"/>
  </r>
  <r>
    <d v="2026-08-27T00:00:00"/>
    <x v="969"/>
    <x v="1"/>
    <n v="1845.62"/>
    <x v="5"/>
    <x v="0"/>
    <x v="4"/>
    <x v="5"/>
    <x v="1"/>
    <x v="0"/>
  </r>
  <r>
    <d v="2026-08-28T00:00:00"/>
    <x v="970"/>
    <x v="0"/>
    <n v="3959.15"/>
    <x v="1"/>
    <x v="0"/>
    <x v="0"/>
    <x v="1"/>
    <x v="9"/>
    <x v="5"/>
  </r>
  <r>
    <d v="2026-08-29T00:00:00"/>
    <x v="971"/>
    <x v="1"/>
    <n v="1955.82"/>
    <x v="4"/>
    <x v="2"/>
    <x v="2"/>
    <x v="5"/>
    <x v="1"/>
    <x v="0"/>
  </r>
  <r>
    <d v="2026-08-30T00:00:00"/>
    <x v="972"/>
    <x v="1"/>
    <n v="2423.75"/>
    <x v="1"/>
    <x v="1"/>
    <x v="4"/>
    <x v="7"/>
    <x v="8"/>
    <x v="7"/>
  </r>
  <r>
    <d v="2026-08-31T00:00:00"/>
    <x v="973"/>
    <x v="1"/>
    <n v="2943.07"/>
    <x v="8"/>
    <x v="1"/>
    <x v="2"/>
    <x v="6"/>
    <x v="9"/>
    <x v="5"/>
  </r>
  <r>
    <d v="2026-09-01T00:00:00"/>
    <x v="974"/>
    <x v="1"/>
    <n v="3142.34"/>
    <x v="3"/>
    <x v="2"/>
    <x v="3"/>
    <x v="8"/>
    <x v="5"/>
    <x v="4"/>
  </r>
  <r>
    <d v="2026-09-02T00:00:00"/>
    <x v="975"/>
    <x v="1"/>
    <n v="4290.42"/>
    <x v="7"/>
    <x v="3"/>
    <x v="3"/>
    <x v="0"/>
    <x v="3"/>
    <x v="2"/>
  </r>
  <r>
    <d v="2026-09-03T00:00:00"/>
    <x v="976"/>
    <x v="1"/>
    <n v="3958.89"/>
    <x v="3"/>
    <x v="3"/>
    <x v="0"/>
    <x v="4"/>
    <x v="0"/>
    <x v="0"/>
  </r>
  <r>
    <d v="2026-09-04T00:00:00"/>
    <x v="977"/>
    <x v="0"/>
    <n v="4190.0600000000004"/>
    <x v="2"/>
    <x v="1"/>
    <x v="0"/>
    <x v="5"/>
    <x v="4"/>
    <x v="3"/>
  </r>
  <r>
    <d v="2026-09-05T00:00:00"/>
    <x v="978"/>
    <x v="1"/>
    <n v="4165.25"/>
    <x v="3"/>
    <x v="0"/>
    <x v="0"/>
    <x v="6"/>
    <x v="7"/>
    <x v="6"/>
  </r>
  <r>
    <d v="2026-09-06T00:00:00"/>
    <x v="979"/>
    <x v="1"/>
    <n v="4744.28"/>
    <x v="6"/>
    <x v="0"/>
    <x v="1"/>
    <x v="6"/>
    <x v="5"/>
    <x v="4"/>
  </r>
  <r>
    <d v="2026-09-07T00:00:00"/>
    <x v="980"/>
    <x v="0"/>
    <n v="3375.39"/>
    <x v="2"/>
    <x v="2"/>
    <x v="4"/>
    <x v="6"/>
    <x v="7"/>
    <x v="6"/>
  </r>
  <r>
    <d v="2026-09-08T00:00:00"/>
    <x v="981"/>
    <x v="0"/>
    <n v="1849.04"/>
    <x v="6"/>
    <x v="2"/>
    <x v="0"/>
    <x v="5"/>
    <x v="7"/>
    <x v="6"/>
  </r>
  <r>
    <d v="2026-09-09T00:00:00"/>
    <x v="982"/>
    <x v="1"/>
    <n v="4472.38"/>
    <x v="6"/>
    <x v="3"/>
    <x v="2"/>
    <x v="3"/>
    <x v="1"/>
    <x v="0"/>
  </r>
  <r>
    <d v="2026-09-10T00:00:00"/>
    <x v="983"/>
    <x v="0"/>
    <n v="1185.53"/>
    <x v="0"/>
    <x v="0"/>
    <x v="0"/>
    <x v="9"/>
    <x v="5"/>
    <x v="4"/>
  </r>
  <r>
    <d v="2026-09-11T00:00:00"/>
    <x v="984"/>
    <x v="0"/>
    <n v="2146.7800000000002"/>
    <x v="1"/>
    <x v="2"/>
    <x v="3"/>
    <x v="9"/>
    <x v="7"/>
    <x v="6"/>
  </r>
  <r>
    <d v="2026-09-12T00:00:00"/>
    <x v="985"/>
    <x v="0"/>
    <n v="1925.01"/>
    <x v="4"/>
    <x v="3"/>
    <x v="1"/>
    <x v="5"/>
    <x v="1"/>
    <x v="0"/>
  </r>
  <r>
    <d v="2026-09-13T00:00:00"/>
    <x v="986"/>
    <x v="0"/>
    <n v="3977.47"/>
    <x v="5"/>
    <x v="2"/>
    <x v="1"/>
    <x v="7"/>
    <x v="4"/>
    <x v="3"/>
  </r>
  <r>
    <d v="2026-09-14T00:00:00"/>
    <x v="987"/>
    <x v="1"/>
    <n v="4431.66"/>
    <x v="1"/>
    <x v="3"/>
    <x v="3"/>
    <x v="0"/>
    <x v="6"/>
    <x v="5"/>
  </r>
  <r>
    <d v="2026-09-15T00:00:00"/>
    <x v="988"/>
    <x v="0"/>
    <n v="4263.0600000000004"/>
    <x v="5"/>
    <x v="1"/>
    <x v="4"/>
    <x v="4"/>
    <x v="2"/>
    <x v="1"/>
  </r>
  <r>
    <d v="2026-09-16T00:00:00"/>
    <x v="989"/>
    <x v="0"/>
    <n v="3614.37"/>
    <x v="1"/>
    <x v="3"/>
    <x v="4"/>
    <x v="8"/>
    <x v="3"/>
    <x v="2"/>
  </r>
  <r>
    <d v="2026-09-17T00:00:00"/>
    <x v="990"/>
    <x v="1"/>
    <n v="2496.3200000000002"/>
    <x v="8"/>
    <x v="2"/>
    <x v="0"/>
    <x v="3"/>
    <x v="3"/>
    <x v="2"/>
  </r>
  <r>
    <d v="2026-09-18T00:00:00"/>
    <x v="991"/>
    <x v="1"/>
    <n v="2474.8000000000002"/>
    <x v="8"/>
    <x v="0"/>
    <x v="1"/>
    <x v="3"/>
    <x v="8"/>
    <x v="7"/>
  </r>
  <r>
    <d v="2026-09-19T00:00:00"/>
    <x v="992"/>
    <x v="0"/>
    <n v="2344.0700000000002"/>
    <x v="6"/>
    <x v="3"/>
    <x v="1"/>
    <x v="6"/>
    <x v="0"/>
    <x v="0"/>
  </r>
  <r>
    <d v="2026-09-20T00:00:00"/>
    <x v="993"/>
    <x v="0"/>
    <n v="4202.7700000000004"/>
    <x v="6"/>
    <x v="3"/>
    <x v="4"/>
    <x v="4"/>
    <x v="1"/>
    <x v="0"/>
  </r>
  <r>
    <d v="2026-09-21T00:00:00"/>
    <x v="994"/>
    <x v="0"/>
    <n v="4179.3500000000004"/>
    <x v="3"/>
    <x v="0"/>
    <x v="1"/>
    <x v="6"/>
    <x v="3"/>
    <x v="2"/>
  </r>
  <r>
    <d v="2026-09-22T00:00:00"/>
    <x v="995"/>
    <x v="1"/>
    <n v="2626.75"/>
    <x v="0"/>
    <x v="2"/>
    <x v="4"/>
    <x v="9"/>
    <x v="6"/>
    <x v="5"/>
  </r>
  <r>
    <d v="2026-09-23T00:00:00"/>
    <x v="996"/>
    <x v="1"/>
    <n v="1590.16"/>
    <x v="4"/>
    <x v="3"/>
    <x v="0"/>
    <x v="6"/>
    <x v="8"/>
    <x v="7"/>
  </r>
  <r>
    <d v="2026-09-24T00:00:00"/>
    <x v="997"/>
    <x v="1"/>
    <n v="4483.4399999999996"/>
    <x v="0"/>
    <x v="2"/>
    <x v="0"/>
    <x v="5"/>
    <x v="2"/>
    <x v="1"/>
  </r>
  <r>
    <d v="2026-09-25T00:00:00"/>
    <x v="998"/>
    <x v="0"/>
    <n v="3727.93"/>
    <x v="5"/>
    <x v="2"/>
    <x v="2"/>
    <x v="6"/>
    <x v="3"/>
    <x v="2"/>
  </r>
  <r>
    <d v="2026-09-26T00:00:00"/>
    <x v="999"/>
    <x v="0"/>
    <n v="2579.52"/>
    <x v="7"/>
    <x v="3"/>
    <x v="2"/>
    <x v="3"/>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328D27E-3C15-490B-8F59-1CC7777D5C3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12:D23" firstHeaderRow="1" firstDataRow="2" firstDataCol="1"/>
  <pivotFields count="10">
    <pivotField numFmtId="14" showAll="0"/>
    <pivotField showAll="0"/>
    <pivotField axis="axisCol" showAll="0">
      <items count="3">
        <item x="1"/>
        <item x="0"/>
        <item t="default"/>
      </items>
    </pivotField>
    <pivotField dataField="1" showAll="0"/>
    <pivotField axis="axisRow" showAll="0">
      <items count="10">
        <item x="7"/>
        <item x="5"/>
        <item x="0"/>
        <item x="1"/>
        <item x="4"/>
        <item x="2"/>
        <item x="6"/>
        <item x="3"/>
        <item x="8"/>
        <item t="default"/>
      </items>
    </pivotField>
    <pivotField showAll="0">
      <items count="5">
        <item x="2"/>
        <item x="1"/>
        <item x="0"/>
        <item x="3"/>
        <item t="default"/>
      </items>
    </pivotField>
    <pivotField showAll="0">
      <items count="6">
        <item x="3"/>
        <item x="1"/>
        <item x="0"/>
        <item x="2"/>
        <item x="4"/>
        <item t="default"/>
      </items>
    </pivotField>
    <pivotField showAll="0"/>
    <pivotField showAll="0">
      <items count="11">
        <item x="5"/>
        <item x="2"/>
        <item x="6"/>
        <item x="4"/>
        <item x="9"/>
        <item x="0"/>
        <item x="7"/>
        <item x="3"/>
        <item x="1"/>
        <item x="8"/>
        <item t="default"/>
      </items>
    </pivotField>
    <pivotField showAll="0">
      <items count="9">
        <item x="0"/>
        <item x="3"/>
        <item x="6"/>
        <item x="1"/>
        <item x="4"/>
        <item x="2"/>
        <item x="5"/>
        <item x="7"/>
        <item t="default"/>
      </items>
    </pivotField>
  </pivotFields>
  <rowFields count="1">
    <field x="4"/>
  </rowFields>
  <rowItems count="10">
    <i>
      <x/>
    </i>
    <i>
      <x v="1"/>
    </i>
    <i>
      <x v="2"/>
    </i>
    <i>
      <x v="3"/>
    </i>
    <i>
      <x v="4"/>
    </i>
    <i>
      <x v="5"/>
    </i>
    <i>
      <x v="6"/>
    </i>
    <i>
      <x v="7"/>
    </i>
    <i>
      <x v="8"/>
    </i>
    <i t="grand">
      <x/>
    </i>
  </rowItems>
  <colFields count="1">
    <field x="2"/>
  </colFields>
  <colItems count="3">
    <i>
      <x/>
    </i>
    <i>
      <x v="1"/>
    </i>
    <i t="grand">
      <x/>
    </i>
  </colItems>
  <dataFields count="1">
    <dataField name="Sum of Amount" fld="3" baseField="0" baseItem="0"/>
  </dataFields>
  <chartFormats count="2">
    <chartFormat chart="9" format="2" series="1">
      <pivotArea type="data" outline="0" fieldPosition="0">
        <references count="2">
          <reference field="4294967294" count="1" selected="0">
            <x v="0"/>
          </reference>
          <reference field="2" count="1" selected="0">
            <x v="1"/>
          </reference>
        </references>
      </pivotArea>
    </chartFormat>
    <chartFormat chart="9" format="3" series="1">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C8C92D4-8D97-45EA-8411-2F980DF6EE58}"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3:G6" firstHeaderRow="1" firstDataRow="1" firstDataCol="1"/>
  <pivotFields count="10">
    <pivotField numFmtId="14" showAll="0"/>
    <pivotField showAll="0"/>
    <pivotField axis="axisRow" showAll="0">
      <items count="3">
        <item x="1"/>
        <item x="0"/>
        <item t="default"/>
      </items>
    </pivotField>
    <pivotField dataField="1" showAll="0"/>
    <pivotField showAll="0">
      <items count="10">
        <item x="7"/>
        <item x="5"/>
        <item x="0"/>
        <item x="1"/>
        <item x="4"/>
        <item x="2"/>
        <item x="6"/>
        <item x="3"/>
        <item x="8"/>
        <item t="default"/>
      </items>
    </pivotField>
    <pivotField showAll="0">
      <items count="5">
        <item x="2"/>
        <item x="1"/>
        <item x="0"/>
        <item x="3"/>
        <item t="default"/>
      </items>
    </pivotField>
    <pivotField showAll="0">
      <items count="6">
        <item x="3"/>
        <item x="1"/>
        <item x="0"/>
        <item x="2"/>
        <item x="4"/>
        <item t="default"/>
      </items>
    </pivotField>
    <pivotField showAll="0"/>
    <pivotField showAll="0">
      <items count="11">
        <item x="5"/>
        <item x="2"/>
        <item x="6"/>
        <item x="4"/>
        <item x="9"/>
        <item x="0"/>
        <item x="7"/>
        <item x="3"/>
        <item x="1"/>
        <item x="8"/>
        <item t="default"/>
      </items>
    </pivotField>
    <pivotField showAll="0">
      <items count="9">
        <item x="0"/>
        <item x="3"/>
        <item x="6"/>
        <item x="1"/>
        <item x="4"/>
        <item x="2"/>
        <item x="5"/>
        <item x="7"/>
        <item t="default"/>
      </items>
    </pivotField>
  </pivotFields>
  <rowFields count="1">
    <field x="2"/>
  </rowFields>
  <rowItems count="3">
    <i>
      <x/>
    </i>
    <i>
      <x v="1"/>
    </i>
    <i t="grand">
      <x/>
    </i>
  </rowItems>
  <colItems count="1">
    <i/>
  </colItems>
  <dataFields count="1">
    <dataField name="Count of Amount" fld="3"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6CC3983-B152-4F1A-9826-2F059596BCFD}"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A61:D73" firstHeaderRow="1" firstDataRow="2" firstDataCol="1"/>
  <pivotFields count="10">
    <pivotField numFmtId="14" showAll="0"/>
    <pivotField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axis="axisCol" showAll="0" sortType="descending">
      <items count="3">
        <item x="0"/>
        <item x="1"/>
        <item t="default"/>
      </items>
    </pivotField>
    <pivotField dataField="1" showAll="0"/>
    <pivotField showAll="0">
      <items count="10">
        <item x="7"/>
        <item x="5"/>
        <item x="0"/>
        <item x="1"/>
        <item x="4"/>
        <item x="2"/>
        <item x="6"/>
        <item x="3"/>
        <item x="8"/>
        <item t="default"/>
      </items>
    </pivotField>
    <pivotField showAll="0">
      <items count="5">
        <item x="2"/>
        <item x="1"/>
        <item x="0"/>
        <item x="3"/>
        <item t="default"/>
      </items>
    </pivotField>
    <pivotField showAll="0">
      <items count="6">
        <item x="3"/>
        <item x="1"/>
        <item x="0"/>
        <item x="2"/>
        <item x="4"/>
        <item t="default"/>
      </items>
    </pivotField>
    <pivotField axis="axisRow" showAll="0">
      <items count="11">
        <item x="2"/>
        <item x="8"/>
        <item x="1"/>
        <item x="0"/>
        <item x="3"/>
        <item x="5"/>
        <item x="6"/>
        <item x="7"/>
        <item x="4"/>
        <item x="9"/>
        <item t="default"/>
      </items>
    </pivotField>
    <pivotField showAll="0">
      <items count="11">
        <item x="5"/>
        <item x="2"/>
        <item x="6"/>
        <item x="4"/>
        <item x="9"/>
        <item x="0"/>
        <item x="7"/>
        <item x="3"/>
        <item x="1"/>
        <item x="8"/>
        <item t="default"/>
      </items>
    </pivotField>
    <pivotField showAll="0">
      <items count="9">
        <item x="0"/>
        <item x="3"/>
        <item x="6"/>
        <item x="1"/>
        <item x="4"/>
        <item x="2"/>
        <item x="5"/>
        <item x="7"/>
        <item t="default"/>
      </items>
    </pivotField>
  </pivotFields>
  <rowFields count="1">
    <field x="7"/>
  </rowFields>
  <rowItems count="11">
    <i>
      <x/>
    </i>
    <i>
      <x v="1"/>
    </i>
    <i>
      <x v="2"/>
    </i>
    <i>
      <x v="3"/>
    </i>
    <i>
      <x v="4"/>
    </i>
    <i>
      <x v="5"/>
    </i>
    <i>
      <x v="6"/>
    </i>
    <i>
      <x v="7"/>
    </i>
    <i>
      <x v="8"/>
    </i>
    <i>
      <x v="9"/>
    </i>
    <i t="grand">
      <x/>
    </i>
  </rowItems>
  <colFields count="1">
    <field x="2"/>
  </colFields>
  <colItems count="3">
    <i>
      <x/>
    </i>
    <i>
      <x v="1"/>
    </i>
    <i t="grand">
      <x/>
    </i>
  </colItems>
  <dataFields count="1">
    <dataField name="Sum of Amoun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B1F4522-EAF3-43D8-9F58-5960DCB80843}"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location ref="A42:D52" firstHeaderRow="1" firstDataRow="2" firstDataCol="1"/>
  <pivotFields count="10">
    <pivotField numFmtId="14" showAll="0"/>
    <pivotField showAll="0"/>
    <pivotField axis="axisCol" showAll="0">
      <items count="3">
        <item x="1"/>
        <item x="0"/>
        <item t="default"/>
      </items>
    </pivotField>
    <pivotField dataField="1" showAll="0"/>
    <pivotField showAll="0">
      <items count="10">
        <item x="7"/>
        <item x="5"/>
        <item x="0"/>
        <item x="1"/>
        <item x="4"/>
        <item x="2"/>
        <item x="6"/>
        <item x="3"/>
        <item x="8"/>
        <item t="default"/>
      </items>
    </pivotField>
    <pivotField showAll="0">
      <items count="5">
        <item x="2"/>
        <item x="1"/>
        <item x="0"/>
        <item x="3"/>
        <item t="default"/>
      </items>
    </pivotField>
    <pivotField showAll="0">
      <items count="6">
        <item x="3"/>
        <item x="1"/>
        <item x="0"/>
        <item x="2"/>
        <item x="4"/>
        <item t="default"/>
      </items>
    </pivotField>
    <pivotField showAll="0"/>
    <pivotField showAll="0">
      <items count="11">
        <item x="5"/>
        <item x="2"/>
        <item x="6"/>
        <item x="4"/>
        <item x="9"/>
        <item x="0"/>
        <item x="7"/>
        <item x="3"/>
        <item x="1"/>
        <item x="8"/>
        <item t="default"/>
      </items>
    </pivotField>
    <pivotField axis="axisRow" showAll="0">
      <items count="9">
        <item x="0"/>
        <item x="3"/>
        <item x="6"/>
        <item x="1"/>
        <item x="4"/>
        <item x="2"/>
        <item x="5"/>
        <item x="7"/>
        <item t="default"/>
      </items>
    </pivotField>
  </pivotFields>
  <rowFields count="1">
    <field x="9"/>
  </rowFields>
  <rowItems count="9">
    <i>
      <x/>
    </i>
    <i>
      <x v="1"/>
    </i>
    <i>
      <x v="2"/>
    </i>
    <i>
      <x v="3"/>
    </i>
    <i>
      <x v="4"/>
    </i>
    <i>
      <x v="5"/>
    </i>
    <i>
      <x v="6"/>
    </i>
    <i>
      <x v="7"/>
    </i>
    <i t="grand">
      <x/>
    </i>
  </rowItems>
  <colFields count="1">
    <field x="2"/>
  </colFields>
  <colItems count="3">
    <i>
      <x/>
    </i>
    <i>
      <x v="1"/>
    </i>
    <i t="grand">
      <x/>
    </i>
  </colItems>
  <dataFields count="1">
    <dataField name="Sum of Amount" fld="3" baseField="5" baseItem="0"/>
  </dataFields>
  <chartFormats count="5">
    <chartFormat chart="9" format="2" series="1">
      <pivotArea type="data" outline="0" fieldPosition="0">
        <references count="2">
          <reference field="4294967294" count="1" selected="0">
            <x v="0"/>
          </reference>
          <reference field="2" count="1" selected="0">
            <x v="1"/>
          </reference>
        </references>
      </pivotArea>
    </chartFormat>
    <chartFormat chart="22" format="0" series="1">
      <pivotArea type="data" outline="0" fieldPosition="0">
        <references count="2">
          <reference field="4294967294" count="1" selected="0">
            <x v="0"/>
          </reference>
          <reference field="2" count="1" selected="0">
            <x v="0"/>
          </reference>
        </references>
      </pivotArea>
    </chartFormat>
    <chartFormat chart="22" format="1" series="1">
      <pivotArea type="data" outline="0" fieldPosition="0">
        <references count="2">
          <reference field="4294967294" count="1" selected="0">
            <x v="0"/>
          </reference>
          <reference field="2" count="1" selected="0">
            <x v="1"/>
          </reference>
        </references>
      </pivotArea>
    </chartFormat>
    <chartFormat chart="26" format="4" series="1">
      <pivotArea type="data" outline="0" fieldPosition="0">
        <references count="2">
          <reference field="4294967294" count="1" selected="0">
            <x v="0"/>
          </reference>
          <reference field="2" count="1" selected="0">
            <x v="0"/>
          </reference>
        </references>
      </pivotArea>
    </chartFormat>
    <chartFormat chart="26" format="5"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D776A5B-5C82-4EE7-A00D-AD172ED9B61F}"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A30:D37" firstHeaderRow="1" firstDataRow="2" firstDataCol="1"/>
  <pivotFields count="10">
    <pivotField numFmtId="14" showAll="0"/>
    <pivotField showAll="0"/>
    <pivotField axis="axisCol" showAll="0">
      <items count="3">
        <item x="1"/>
        <item x="0"/>
        <item t="default"/>
      </items>
    </pivotField>
    <pivotField dataField="1" showAll="0"/>
    <pivotField showAll="0">
      <items count="10">
        <item x="7"/>
        <item x="5"/>
        <item x="0"/>
        <item x="1"/>
        <item x="4"/>
        <item x="2"/>
        <item x="6"/>
        <item x="3"/>
        <item x="8"/>
        <item t="default"/>
      </items>
    </pivotField>
    <pivotField showAll="0">
      <items count="5">
        <item x="2"/>
        <item x="1"/>
        <item x="0"/>
        <item x="3"/>
        <item t="default"/>
      </items>
    </pivotField>
    <pivotField axis="axisRow" showAll="0">
      <items count="6">
        <item x="3"/>
        <item x="1"/>
        <item x="0"/>
        <item x="2"/>
        <item x="4"/>
        <item t="default"/>
      </items>
    </pivotField>
    <pivotField showAll="0"/>
    <pivotField showAll="0">
      <items count="11">
        <item x="5"/>
        <item x="2"/>
        <item x="6"/>
        <item x="4"/>
        <item x="9"/>
        <item x="0"/>
        <item x="7"/>
        <item x="3"/>
        <item x="1"/>
        <item x="8"/>
        <item t="default"/>
      </items>
    </pivotField>
    <pivotField showAll="0">
      <items count="9">
        <item x="0"/>
        <item x="3"/>
        <item x="6"/>
        <item x="1"/>
        <item x="4"/>
        <item x="2"/>
        <item x="5"/>
        <item x="7"/>
        <item t="default"/>
      </items>
    </pivotField>
  </pivotFields>
  <rowFields count="1">
    <field x="6"/>
  </rowFields>
  <rowItems count="6">
    <i>
      <x/>
    </i>
    <i>
      <x v="1"/>
    </i>
    <i>
      <x v="2"/>
    </i>
    <i>
      <x v="3"/>
    </i>
    <i>
      <x v="4"/>
    </i>
    <i t="grand">
      <x/>
    </i>
  </rowItems>
  <colFields count="1">
    <field x="2"/>
  </colFields>
  <colItems count="3">
    <i>
      <x/>
    </i>
    <i>
      <x v="1"/>
    </i>
    <i t="grand">
      <x/>
    </i>
  </colItems>
  <dataFields count="1">
    <dataField name="Sum of Amount" fld="3" baseField="5" baseItem="0"/>
  </dataFields>
  <chartFormats count="3">
    <chartFormat chart="9" format="2" series="1">
      <pivotArea type="data" outline="0" fieldPosition="0">
        <references count="2">
          <reference field="4294967294" count="1" selected="0">
            <x v="0"/>
          </reference>
          <reference field="2" count="1" selected="0">
            <x v="1"/>
          </reference>
        </references>
      </pivotArea>
    </chartFormat>
    <chartFormat chart="26" format="4" series="1">
      <pivotArea type="data" outline="0" fieldPosition="0">
        <references count="2">
          <reference field="4294967294" count="1" selected="0">
            <x v="0"/>
          </reference>
          <reference field="2" count="1" selected="0">
            <x v="0"/>
          </reference>
        </references>
      </pivotArea>
    </chartFormat>
    <chartFormat chart="26" format="5"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2AF8DC-00EF-406C-A716-749AA0A16E3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I12:L18" firstHeaderRow="1" firstDataRow="2" firstDataCol="1"/>
  <pivotFields count="10">
    <pivotField numFmtId="14" showAll="0"/>
    <pivotField showAll="0"/>
    <pivotField axis="axisCol" showAll="0">
      <items count="3">
        <item x="1"/>
        <item x="0"/>
        <item t="default"/>
      </items>
    </pivotField>
    <pivotField dataField="1" showAll="0"/>
    <pivotField showAll="0">
      <items count="10">
        <item x="7"/>
        <item x="5"/>
        <item x="0"/>
        <item x="1"/>
        <item x="4"/>
        <item x="2"/>
        <item x="6"/>
        <item x="3"/>
        <item x="8"/>
        <item t="default"/>
      </items>
    </pivotField>
    <pivotField axis="axisRow" showAll="0">
      <items count="5">
        <item x="2"/>
        <item x="1"/>
        <item x="0"/>
        <item x="3"/>
        <item t="default"/>
      </items>
    </pivotField>
    <pivotField showAll="0">
      <items count="6">
        <item x="3"/>
        <item x="1"/>
        <item x="0"/>
        <item x="2"/>
        <item x="4"/>
        <item t="default"/>
      </items>
    </pivotField>
    <pivotField showAll="0"/>
    <pivotField showAll="0">
      <items count="11">
        <item x="5"/>
        <item x="2"/>
        <item x="6"/>
        <item x="4"/>
        <item x="9"/>
        <item x="0"/>
        <item x="7"/>
        <item x="3"/>
        <item x="1"/>
        <item x="8"/>
        <item t="default"/>
      </items>
    </pivotField>
    <pivotField showAll="0">
      <items count="9">
        <item x="0"/>
        <item x="3"/>
        <item x="6"/>
        <item x="1"/>
        <item x="4"/>
        <item x="2"/>
        <item x="5"/>
        <item x="7"/>
        <item t="default"/>
      </items>
    </pivotField>
  </pivotFields>
  <rowFields count="1">
    <field x="5"/>
  </rowFields>
  <rowItems count="5">
    <i>
      <x/>
    </i>
    <i>
      <x v="1"/>
    </i>
    <i>
      <x v="2"/>
    </i>
    <i>
      <x v="3"/>
    </i>
    <i t="grand">
      <x/>
    </i>
  </rowItems>
  <colFields count="1">
    <field x="2"/>
  </colFields>
  <colItems count="3">
    <i>
      <x/>
    </i>
    <i>
      <x v="1"/>
    </i>
    <i t="grand">
      <x/>
    </i>
  </colItems>
  <dataFields count="1">
    <dataField name="Sum of Amount" fld="3" showDataAs="percentOfRow" baseField="5" baseItem="0" numFmtId="10"/>
  </dataFields>
  <formats count="1">
    <format dxfId="0">
      <pivotArea collapsedLevelsAreSubtotals="1" fieldPosition="0">
        <references count="2">
          <reference field="2" count="0" selected="0"/>
          <reference field="5" count="0"/>
        </references>
      </pivotArea>
    </format>
  </formats>
  <chartFormats count="1">
    <chartFormat chart="9" format="2"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6095A72-564A-4D10-AB76-AFB37C9E547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10">
    <pivotField numFmtId="14" showAll="0"/>
    <pivotField showAll="0"/>
    <pivotField axis="axisRow" showAll="0">
      <items count="3">
        <item x="1"/>
        <item x="0"/>
        <item t="default"/>
      </items>
    </pivotField>
    <pivotField dataField="1" showAll="0"/>
    <pivotField showAll="0">
      <items count="10">
        <item x="7"/>
        <item x="5"/>
        <item x="0"/>
        <item x="1"/>
        <item x="4"/>
        <item x="2"/>
        <item x="6"/>
        <item x="3"/>
        <item x="8"/>
        <item t="default"/>
      </items>
    </pivotField>
    <pivotField showAll="0">
      <items count="5">
        <item x="2"/>
        <item x="1"/>
        <item x="0"/>
        <item x="3"/>
        <item t="default"/>
      </items>
    </pivotField>
    <pivotField showAll="0">
      <items count="6">
        <item x="3"/>
        <item x="1"/>
        <item x="0"/>
        <item x="2"/>
        <item x="4"/>
        <item t="default"/>
      </items>
    </pivotField>
    <pivotField showAll="0"/>
    <pivotField showAll="0">
      <items count="11">
        <item x="5"/>
        <item x="2"/>
        <item x="6"/>
        <item x="4"/>
        <item x="9"/>
        <item x="0"/>
        <item x="7"/>
        <item x="3"/>
        <item x="1"/>
        <item x="8"/>
        <item t="default"/>
      </items>
    </pivotField>
    <pivotField showAll="0">
      <items count="9">
        <item x="0"/>
        <item x="3"/>
        <item x="6"/>
        <item x="1"/>
        <item x="4"/>
        <item x="2"/>
        <item x="5"/>
        <item x="7"/>
        <item t="default"/>
      </items>
    </pivotField>
  </pivotFields>
  <rowFields count="1">
    <field x="2"/>
  </rowFields>
  <rowItems count="3">
    <i>
      <x/>
    </i>
    <i>
      <x v="1"/>
    </i>
    <i t="grand">
      <x/>
    </i>
  </rowItems>
  <colItems count="1">
    <i/>
  </colItems>
  <dataFields count="1">
    <dataField name="Sum of Amoun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ndor" xr10:uid="{1FD2D64F-AD71-4664-9643-877D3DD1B00B}" sourceName="Vendor">
  <pivotTables>
    <pivotTable tabId="3" name="PivotTable2"/>
    <pivotTable tabId="3" name="PivotTable1"/>
    <pivotTable tabId="3" name="PivotTable3"/>
    <pivotTable tabId="3" name="PivotTable5"/>
    <pivotTable tabId="3" name="PivotTable6"/>
    <pivotTable tabId="3" name="PivotTable8"/>
    <pivotTable tabId="3" name="PivotTable4"/>
  </pivotTables>
  <data>
    <tabular pivotCacheId="212207485">
      <items count="5">
        <i x="3" s="1"/>
        <i x="1" s="1"/>
        <i x="0" s="1"/>
        <i x="2"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C5AE45EA-DDF9-47F9-BB23-8FDE6160E63C}" sourceName="Category">
  <pivotTables>
    <pivotTable tabId="3" name="PivotTable1"/>
    <pivotTable tabId="3" name="PivotTable2"/>
    <pivotTable tabId="3" name="PivotTable3"/>
    <pivotTable tabId="3" name="PivotTable4"/>
    <pivotTable tabId="3" name="PivotTable5"/>
    <pivotTable tabId="3" name="PivotTable6"/>
    <pivotTable tabId="3" name="PivotTable8"/>
  </pivotTables>
  <data>
    <tabular pivotCacheId="212207485">
      <items count="9">
        <i x="7" s="1"/>
        <i x="5" s="1"/>
        <i x="0" s="1"/>
        <i x="1" s="1"/>
        <i x="4" s="1"/>
        <i x="2" s="1"/>
        <i x="6" s="1"/>
        <i x="3" s="1"/>
        <i x="8"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E9EC75FC-99E4-4F97-93A2-FFC6AD1F4C23}" sourceName="Payment Method">
  <pivotTables>
    <pivotTable tabId="3" name="PivotTable1"/>
    <pivotTable tabId="3" name="PivotTable2"/>
    <pivotTable tabId="3" name="PivotTable3"/>
    <pivotTable tabId="3" name="PivotTable4"/>
    <pivotTable tabId="3" name="PivotTable5"/>
    <pivotTable tabId="3" name="PivotTable6"/>
    <pivotTable tabId="3" name="PivotTable8"/>
  </pivotTables>
  <data>
    <tabular pivotCacheId="212207485">
      <items count="4">
        <i x="2" s="1"/>
        <i x="1" s="1"/>
        <i x="0"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3333EF34-68A1-4BBA-8453-008E7DC55889}" sourceName="State">
  <pivotTables>
    <pivotTable tabId="3" name="PivotTable1"/>
    <pivotTable tabId="3" name="PivotTable2"/>
    <pivotTable tabId="3" name="PivotTable3"/>
    <pivotTable tabId="3" name="PivotTable4"/>
    <pivotTable tabId="3" name="PivotTable5"/>
    <pivotTable tabId="3" name="PivotTable6"/>
    <pivotTable tabId="3" name="PivotTable8"/>
  </pivotTables>
  <data>
    <tabular pivotCacheId="212207485">
      <items count="8">
        <i x="0" s="1"/>
        <i x="3" s="1"/>
        <i x="6" s="1"/>
        <i x="1" s="1"/>
        <i x="4" s="1"/>
        <i x="2" s="1"/>
        <i x="5" s="1"/>
        <i x="7"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EF4F2C56-76FC-43A8-898C-B3A88BD330F6}" sourceName="City">
  <pivotTables>
    <pivotTable tabId="3" name="PivotTable1"/>
    <pivotTable tabId="3" name="PivotTable2"/>
    <pivotTable tabId="3" name="PivotTable3"/>
    <pivotTable tabId="3" name="PivotTable4"/>
    <pivotTable tabId="3" name="PivotTable5"/>
    <pivotTable tabId="3" name="PivotTable6"/>
    <pivotTable tabId="3" name="PivotTable8"/>
  </pivotTables>
  <data>
    <tabular pivotCacheId="212207485">
      <items count="10">
        <i x="5" s="1"/>
        <i x="2" s="1"/>
        <i x="6" s="1"/>
        <i x="4" s="1"/>
        <i x="9" s="1"/>
        <i x="0" s="1"/>
        <i x="7" s="1"/>
        <i x="3" s="1"/>
        <i x="1" s="1"/>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Vendor" xr10:uid="{F64D3349-767B-475B-B341-BE83836F26D2}" cache="Slicer_Vendor" caption="Vendor" columnCount="2" rowHeight="257175"/>
  <slicer name="Category" xr10:uid="{E5B970FF-5192-4971-9515-229F48802A9B}" cache="Slicer_Category" caption="Category" columnCount="2" rowHeight="257175"/>
  <slicer name="Payment Method" xr10:uid="{CA91ADA1-9EEB-475E-840D-57F5391D3828}" cache="Slicer_Payment_Method" caption="Payment Method" columnCount="2" rowHeight="257175"/>
  <slicer name="State" xr10:uid="{90CCAA14-0FD0-4F52-8BB5-2B5EC77D83D2}" cache="Slicer_State" caption="State" columnCount="2" rowHeight="257175"/>
  <slicer name="City" xr10:uid="{4692BD96-FB29-4B78-BAB7-A8EDBE899C27}" cache="Slicer_City" caption="City" columnCount="2"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AD59F6-C74E-413F-8321-FA1EDC465A46}" name="Table1" displayName="Table1" ref="A1:J1001" totalsRowShown="0">
  <autoFilter ref="A1:J1001" xr:uid="{8BAD59F6-C74E-413F-8321-FA1EDC465A46}"/>
  <tableColumns count="10">
    <tableColumn id="1" xr3:uid="{DD16CEF7-3BDB-45C9-8A2F-A20260015463}" name="Date" dataDxfId="2"/>
    <tableColumn id="2" xr3:uid="{B56FF488-8C82-4D86-AF04-531D2178B2BD}" name="Transaction ID"/>
    <tableColumn id="3" xr3:uid="{5CA04E9D-3158-4E98-AFA2-0486BA1C3CE8}" name="Transaction Type"/>
    <tableColumn id="4" xr3:uid="{6FF7DAB8-6E9C-4223-A663-3D1623480C71}" name="Amount"/>
    <tableColumn id="5" xr3:uid="{352F7388-F05E-486A-A3DA-05FE57EB53B4}" name="Category"/>
    <tableColumn id="6" xr3:uid="{3D19B917-02E7-4B88-9CF7-9EE822C61F33}" name="Payment Method"/>
    <tableColumn id="7" xr3:uid="{FC90FF75-284A-4B60-B273-22C43782FBE6}" name="Vendor"/>
    <tableColumn id="8" xr3:uid="{64E7AC4A-B00D-49F0-945A-F6D6AEF679A9}" name="Employee"/>
    <tableColumn id="9" xr3:uid="{C2DB405A-7979-4741-AA8D-29CB6AB25E2C}" name="City"/>
    <tableColumn id="10" xr3:uid="{27ABFD1F-13E9-403E-9A5A-3957035C3725}" name="State" dataDxfId="1">
      <calculatedColumnFormula>VLOOKUP(Table1[[#This Row],[City]],$M$3:$N$12,2,0)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52834-646C-47FB-9CDA-F83B89E2BC6F}">
  <sheetPr>
    <tabColor theme="1"/>
    <pageSetUpPr fitToPage="1"/>
  </sheetPr>
  <dimension ref="A1:Z44"/>
  <sheetViews>
    <sheetView tabSelected="1" zoomScale="80" zoomScaleNormal="80" workbookViewId="0">
      <selection activeCell="N51" sqref="N51"/>
    </sheetView>
  </sheetViews>
  <sheetFormatPr defaultRowHeight="15" x14ac:dyDescent="0.25"/>
  <cols>
    <col min="4" max="4" width="7.7109375" customWidth="1"/>
    <col min="6" max="6" width="9.140625" customWidth="1"/>
    <col min="12" max="12" width="1.7109375" customWidth="1"/>
    <col min="15" max="16" width="20.42578125" customWidth="1"/>
    <col min="17" max="17" width="18.42578125" customWidth="1"/>
    <col min="18" max="18" width="9.85546875" customWidth="1"/>
    <col min="19" max="19" width="17.85546875" customWidth="1"/>
    <col min="20" max="20" width="11.7109375" customWidth="1"/>
  </cols>
  <sheetData>
    <row r="1" spans="1:26" x14ac:dyDescent="0.25">
      <c r="A1" s="34" t="s">
        <v>1052</v>
      </c>
      <c r="B1" s="35"/>
      <c r="C1" s="35"/>
      <c r="D1" s="35"/>
      <c r="E1" s="35"/>
      <c r="F1" s="35"/>
      <c r="G1" s="35"/>
      <c r="H1" s="35"/>
      <c r="I1" s="35"/>
      <c r="J1" s="35"/>
      <c r="K1" s="35"/>
      <c r="L1" s="35"/>
      <c r="M1" s="35"/>
      <c r="N1" s="35"/>
      <c r="O1" s="35"/>
      <c r="P1" s="35"/>
      <c r="Q1" s="35"/>
      <c r="R1" s="35"/>
      <c r="S1" s="35"/>
      <c r="T1" s="35"/>
      <c r="U1" s="35"/>
      <c r="V1" s="35"/>
      <c r="W1" s="35"/>
      <c r="X1" s="35"/>
      <c r="Y1" s="35"/>
      <c r="Z1" s="36"/>
    </row>
    <row r="2" spans="1:26" x14ac:dyDescent="0.25">
      <c r="A2" s="37"/>
      <c r="B2" s="38"/>
      <c r="C2" s="38"/>
      <c r="D2" s="38"/>
      <c r="E2" s="38"/>
      <c r="F2" s="38"/>
      <c r="G2" s="38"/>
      <c r="H2" s="38"/>
      <c r="I2" s="38"/>
      <c r="J2" s="38"/>
      <c r="K2" s="38"/>
      <c r="L2" s="38"/>
      <c r="M2" s="38"/>
      <c r="N2" s="38"/>
      <c r="O2" s="38"/>
      <c r="P2" s="38"/>
      <c r="Q2" s="38"/>
      <c r="R2" s="38"/>
      <c r="S2" s="38"/>
      <c r="T2" s="38"/>
      <c r="U2" s="38"/>
      <c r="V2" s="38"/>
      <c r="W2" s="38"/>
      <c r="X2" s="38"/>
      <c r="Y2" s="38"/>
      <c r="Z2" s="39"/>
    </row>
    <row r="3" spans="1:26" ht="21" customHeight="1" thickBot="1" x14ac:dyDescent="0.3">
      <c r="A3" s="40"/>
      <c r="B3" s="41"/>
      <c r="C3" s="41"/>
      <c r="D3" s="41"/>
      <c r="E3" s="41"/>
      <c r="F3" s="41"/>
      <c r="G3" s="41"/>
      <c r="H3" s="41"/>
      <c r="I3" s="41"/>
      <c r="J3" s="41"/>
      <c r="K3" s="41"/>
      <c r="L3" s="41"/>
      <c r="M3" s="41"/>
      <c r="N3" s="41"/>
      <c r="O3" s="41"/>
      <c r="P3" s="41"/>
      <c r="Q3" s="41"/>
      <c r="R3" s="41"/>
      <c r="S3" s="41"/>
      <c r="T3" s="41"/>
      <c r="U3" s="41"/>
      <c r="V3" s="41"/>
      <c r="W3" s="41"/>
      <c r="X3" s="41"/>
      <c r="Y3" s="41"/>
      <c r="Z3" s="42"/>
    </row>
    <row r="4" spans="1:26" ht="15.75" thickBot="1" x14ac:dyDescent="0.3">
      <c r="A4" s="5"/>
      <c r="B4" s="4"/>
      <c r="C4" s="4"/>
      <c r="D4" s="4"/>
      <c r="E4" s="4"/>
      <c r="F4" s="4"/>
      <c r="G4" s="4"/>
      <c r="H4" s="4"/>
      <c r="I4" s="4"/>
      <c r="J4" s="4"/>
      <c r="K4" s="4"/>
      <c r="L4" s="4"/>
      <c r="M4" s="4"/>
      <c r="N4" s="4"/>
      <c r="O4" s="4"/>
      <c r="P4" s="4"/>
      <c r="Q4" s="4"/>
      <c r="R4" s="4"/>
      <c r="S4" s="4"/>
      <c r="T4" s="4"/>
      <c r="U4" s="4"/>
      <c r="V4" s="4"/>
      <c r="W4" s="4"/>
      <c r="X4" s="4"/>
      <c r="Y4" s="4"/>
      <c r="Z4" s="6"/>
    </row>
    <row r="5" spans="1:26" ht="15" customHeight="1" x14ac:dyDescent="0.25">
      <c r="A5" s="5"/>
      <c r="B5" s="4"/>
      <c r="C5" s="4"/>
      <c r="D5" s="4"/>
      <c r="E5" s="43" t="s">
        <v>10</v>
      </c>
      <c r="F5" s="44"/>
      <c r="G5" s="45"/>
      <c r="H5" s="55" t="s">
        <v>17</v>
      </c>
      <c r="I5" s="56"/>
      <c r="J5" s="57"/>
      <c r="K5" s="67" t="s">
        <v>1053</v>
      </c>
      <c r="L5" s="68"/>
      <c r="M5" s="69"/>
      <c r="N5" s="4"/>
      <c r="O5" s="79" t="s">
        <v>1066</v>
      </c>
      <c r="P5" s="80"/>
      <c r="Q5" s="87" t="s">
        <v>1067</v>
      </c>
      <c r="R5" s="88"/>
      <c r="S5" s="95" t="s">
        <v>1068</v>
      </c>
      <c r="T5" s="96"/>
      <c r="U5" s="4"/>
      <c r="V5" s="4"/>
      <c r="W5" s="4"/>
      <c r="X5" s="4"/>
      <c r="Y5" s="4"/>
      <c r="Z5" s="6"/>
    </row>
    <row r="6" spans="1:26" ht="15" customHeight="1" x14ac:dyDescent="0.25">
      <c r="A6" s="5"/>
      <c r="B6" s="4"/>
      <c r="C6" s="4"/>
      <c r="D6" s="4"/>
      <c r="E6" s="46"/>
      <c r="F6" s="47"/>
      <c r="G6" s="48"/>
      <c r="H6" s="58"/>
      <c r="I6" s="59"/>
      <c r="J6" s="60"/>
      <c r="K6" s="70"/>
      <c r="L6" s="71"/>
      <c r="M6" s="72"/>
      <c r="N6" s="4"/>
      <c r="O6" s="81"/>
      <c r="P6" s="82"/>
      <c r="Q6" s="89"/>
      <c r="R6" s="90"/>
      <c r="S6" s="97"/>
      <c r="T6" s="98"/>
      <c r="U6" s="4"/>
      <c r="V6" s="4"/>
      <c r="W6" s="4"/>
      <c r="X6" s="4"/>
      <c r="Y6" s="4"/>
      <c r="Z6" s="6"/>
    </row>
    <row r="7" spans="1:26" ht="15" customHeight="1" x14ac:dyDescent="0.25">
      <c r="A7" s="5"/>
      <c r="B7" s="4"/>
      <c r="C7" s="4"/>
      <c r="D7" s="4"/>
      <c r="E7" s="49">
        <f>_xlfn.XLOOKUP(E5,'Helper Sheet'!$C$4:$C$5,'Helper Sheet'!$D$4:$D$5,0)</f>
        <v>1543550.6199999992</v>
      </c>
      <c r="F7" s="50"/>
      <c r="G7" s="51"/>
      <c r="H7" s="61">
        <f>_xlfn.XLOOKUP(H5,'Helper Sheet'!$C$4:$C$5,'Helper Sheet'!$D$4:$D$5,0)</f>
        <v>1496469.2999999996</v>
      </c>
      <c r="I7" s="62"/>
      <c r="J7" s="63"/>
      <c r="K7" s="73">
        <f>E7-H7</f>
        <v>47081.3199999996</v>
      </c>
      <c r="L7" s="74"/>
      <c r="M7" s="75"/>
      <c r="N7" s="4"/>
      <c r="O7" s="83">
        <f>('Helper Sheet'!D4/'Helper Sheet'!D5)</f>
        <v>0.96949803952655622</v>
      </c>
      <c r="P7" s="84"/>
      <c r="Q7" s="91">
        <f>'Helper Sheet'!I5</f>
        <v>3118.2840808080791</v>
      </c>
      <c r="R7" s="92"/>
      <c r="S7" s="30">
        <f>'Helper Sheet'!I4</f>
        <v>2963.3055445544546</v>
      </c>
      <c r="T7" s="31"/>
      <c r="U7" s="4"/>
      <c r="V7" s="4"/>
      <c r="W7" s="4"/>
      <c r="X7" s="4"/>
      <c r="Y7" s="4"/>
      <c r="Z7" s="6"/>
    </row>
    <row r="8" spans="1:26" ht="15" customHeight="1" thickBot="1" x14ac:dyDescent="0.3">
      <c r="A8" s="5"/>
      <c r="B8" s="4"/>
      <c r="C8" s="4"/>
      <c r="D8" s="4"/>
      <c r="E8" s="52"/>
      <c r="F8" s="53"/>
      <c r="G8" s="54"/>
      <c r="H8" s="64"/>
      <c r="I8" s="65"/>
      <c r="J8" s="66"/>
      <c r="K8" s="76"/>
      <c r="L8" s="77"/>
      <c r="M8" s="78"/>
      <c r="N8" s="4"/>
      <c r="O8" s="85"/>
      <c r="P8" s="86"/>
      <c r="Q8" s="93"/>
      <c r="R8" s="94"/>
      <c r="S8" s="32"/>
      <c r="T8" s="33"/>
      <c r="U8" s="4"/>
      <c r="V8" s="4"/>
      <c r="W8" s="4"/>
      <c r="X8" s="4"/>
      <c r="Y8" s="4"/>
      <c r="Z8" s="6"/>
    </row>
    <row r="9" spans="1:26" x14ac:dyDescent="0.25">
      <c r="A9" s="5"/>
      <c r="B9" s="4"/>
      <c r="C9" s="4"/>
      <c r="D9" s="4"/>
      <c r="E9" s="4"/>
      <c r="F9" s="4"/>
      <c r="G9" s="4"/>
      <c r="H9" s="4"/>
      <c r="I9" s="4"/>
      <c r="J9" s="4"/>
      <c r="K9" s="4"/>
      <c r="L9" s="4"/>
      <c r="M9" s="4"/>
      <c r="N9" s="4"/>
      <c r="O9" s="4"/>
      <c r="P9" s="4"/>
      <c r="Q9" s="4"/>
      <c r="R9" s="4"/>
      <c r="S9" s="4"/>
      <c r="T9" s="4"/>
      <c r="U9" s="4"/>
      <c r="V9" s="4"/>
      <c r="W9" s="4"/>
      <c r="X9" s="4"/>
      <c r="Y9" s="4"/>
      <c r="Z9" s="6"/>
    </row>
    <row r="10" spans="1:26" x14ac:dyDescent="0.25">
      <c r="A10" s="5"/>
      <c r="B10" s="4"/>
      <c r="C10" s="4"/>
      <c r="D10" s="4"/>
      <c r="E10" s="4"/>
      <c r="F10" s="4"/>
      <c r="G10" s="4"/>
      <c r="H10" s="4"/>
      <c r="I10" s="4"/>
      <c r="J10" s="4"/>
      <c r="K10" s="4"/>
      <c r="L10" s="4"/>
      <c r="M10" s="4"/>
      <c r="N10" s="4"/>
      <c r="O10" s="4"/>
      <c r="P10" s="4"/>
      <c r="Q10" s="4"/>
      <c r="R10" s="4"/>
      <c r="S10" s="4"/>
      <c r="T10" s="4"/>
      <c r="U10" s="4"/>
      <c r="V10" s="4"/>
      <c r="W10" s="4"/>
      <c r="X10" s="4"/>
      <c r="Y10" s="4"/>
      <c r="Z10" s="6"/>
    </row>
    <row r="11" spans="1:26" x14ac:dyDescent="0.25">
      <c r="A11" s="5"/>
      <c r="B11" s="4"/>
      <c r="C11" s="4"/>
      <c r="D11" s="4"/>
      <c r="E11" s="4"/>
      <c r="F11" s="4"/>
      <c r="G11" s="4"/>
      <c r="H11" s="4"/>
      <c r="I11" s="4"/>
      <c r="J11" s="4"/>
      <c r="K11" s="4"/>
      <c r="L11" s="4"/>
      <c r="M11" s="4"/>
      <c r="N11" s="4"/>
      <c r="O11" s="4"/>
      <c r="P11" s="4"/>
      <c r="Q11" s="4"/>
      <c r="R11" s="4"/>
      <c r="S11" s="4"/>
      <c r="T11" s="4"/>
      <c r="U11" s="4"/>
      <c r="V11" s="4"/>
      <c r="W11" s="4"/>
      <c r="X11" s="4"/>
      <c r="Y11" s="4"/>
      <c r="Z11" s="6"/>
    </row>
    <row r="12" spans="1:26" x14ac:dyDescent="0.25">
      <c r="A12" s="5"/>
      <c r="B12" s="4"/>
      <c r="C12" s="4"/>
      <c r="D12" s="4"/>
      <c r="E12" s="4"/>
      <c r="F12" s="4"/>
      <c r="G12" s="4"/>
      <c r="H12" s="4"/>
      <c r="I12" s="4"/>
      <c r="J12" s="4"/>
      <c r="K12" s="4"/>
      <c r="L12" s="4"/>
      <c r="M12" s="4"/>
      <c r="N12" s="4"/>
      <c r="O12" s="4"/>
      <c r="P12" s="4"/>
      <c r="Q12" s="4"/>
      <c r="R12" s="4"/>
      <c r="S12" s="4"/>
      <c r="T12" s="4"/>
      <c r="U12" s="4"/>
      <c r="V12" s="4"/>
      <c r="W12" s="4"/>
      <c r="X12" s="4"/>
      <c r="Y12" s="4"/>
      <c r="Z12" s="6"/>
    </row>
    <row r="13" spans="1:26" x14ac:dyDescent="0.25">
      <c r="A13" s="5"/>
      <c r="B13" s="4"/>
      <c r="C13" s="4"/>
      <c r="D13" s="4"/>
      <c r="E13" s="4"/>
      <c r="F13" s="4"/>
      <c r="G13" s="4"/>
      <c r="H13" s="4"/>
      <c r="I13" s="4"/>
      <c r="J13" s="4"/>
      <c r="K13" s="4"/>
      <c r="L13" s="4"/>
      <c r="M13" s="4"/>
      <c r="N13" s="4"/>
      <c r="O13" s="4"/>
      <c r="P13" s="4"/>
      <c r="Q13" s="4"/>
      <c r="R13" s="4"/>
      <c r="S13" s="4"/>
      <c r="T13" s="4"/>
      <c r="U13" s="4"/>
      <c r="V13" s="4"/>
      <c r="W13" s="4"/>
      <c r="X13" s="4"/>
      <c r="Y13" s="4"/>
      <c r="Z13" s="6"/>
    </row>
    <row r="14" spans="1:26" x14ac:dyDescent="0.25">
      <c r="A14" s="5"/>
      <c r="B14" s="4"/>
      <c r="C14" s="4"/>
      <c r="D14" s="4"/>
      <c r="E14" s="4"/>
      <c r="F14" s="4"/>
      <c r="G14" s="4"/>
      <c r="H14" s="4"/>
      <c r="I14" s="4"/>
      <c r="J14" s="4"/>
      <c r="K14" s="4"/>
      <c r="L14" s="4"/>
      <c r="M14" s="4"/>
      <c r="N14" s="4"/>
      <c r="O14" s="4"/>
      <c r="P14" s="4"/>
      <c r="Q14" s="4"/>
      <c r="R14" s="4"/>
      <c r="S14" s="4"/>
      <c r="T14" s="4"/>
      <c r="U14" s="4"/>
      <c r="V14" s="4"/>
      <c r="W14" s="4"/>
      <c r="X14" s="4"/>
      <c r="Y14" s="4"/>
      <c r="Z14" s="6"/>
    </row>
    <row r="15" spans="1:26" x14ac:dyDescent="0.25">
      <c r="A15" s="5"/>
      <c r="B15" s="4"/>
      <c r="C15" s="4"/>
      <c r="D15" s="4"/>
      <c r="E15" s="4"/>
      <c r="F15" s="4"/>
      <c r="G15" s="4"/>
      <c r="H15" s="4"/>
      <c r="I15" s="4"/>
      <c r="J15" s="4"/>
      <c r="K15" s="4"/>
      <c r="L15" s="4"/>
      <c r="M15" s="4"/>
      <c r="N15" s="4"/>
      <c r="O15" s="4"/>
      <c r="P15" s="4"/>
      <c r="Q15" s="4"/>
      <c r="R15" s="4"/>
      <c r="S15" s="4"/>
      <c r="T15" s="4"/>
      <c r="U15" s="4"/>
      <c r="V15" s="4"/>
      <c r="W15" s="4"/>
      <c r="X15" s="4"/>
      <c r="Y15" s="4"/>
      <c r="Z15" s="6"/>
    </row>
    <row r="16" spans="1:26" x14ac:dyDescent="0.25">
      <c r="A16" s="5"/>
      <c r="B16" s="4"/>
      <c r="C16" s="4"/>
      <c r="D16" s="4"/>
      <c r="E16" s="4"/>
      <c r="F16" s="4"/>
      <c r="G16" s="4"/>
      <c r="H16" s="4"/>
      <c r="I16" s="4"/>
      <c r="J16" s="4"/>
      <c r="K16" s="4"/>
      <c r="L16" s="4"/>
      <c r="M16" s="4"/>
      <c r="N16" s="4"/>
      <c r="O16" s="4"/>
      <c r="P16" s="4"/>
      <c r="Q16" s="4"/>
      <c r="R16" s="4"/>
      <c r="S16" s="4"/>
      <c r="T16" s="4"/>
      <c r="U16" s="4"/>
      <c r="V16" s="4"/>
      <c r="W16" s="4"/>
      <c r="X16" s="4"/>
      <c r="Y16" s="4"/>
      <c r="Z16" s="6"/>
    </row>
    <row r="17" spans="1:26" x14ac:dyDescent="0.25">
      <c r="A17" s="5"/>
      <c r="B17" s="4"/>
      <c r="C17" s="4"/>
      <c r="D17" s="4"/>
      <c r="E17" s="4"/>
      <c r="F17" s="4"/>
      <c r="G17" s="4"/>
      <c r="H17" s="4"/>
      <c r="I17" s="4"/>
      <c r="J17" s="4"/>
      <c r="K17" s="4"/>
      <c r="L17" s="4"/>
      <c r="M17" s="4"/>
      <c r="N17" s="4"/>
      <c r="O17" s="4"/>
      <c r="P17" s="4"/>
      <c r="Q17" s="4"/>
      <c r="R17" s="4"/>
      <c r="S17" s="4"/>
      <c r="T17" s="4"/>
      <c r="U17" s="4"/>
      <c r="V17" s="4"/>
      <c r="W17" s="4"/>
      <c r="X17" s="4"/>
      <c r="Y17" s="4"/>
      <c r="Z17" s="6"/>
    </row>
    <row r="18" spans="1:26" x14ac:dyDescent="0.25">
      <c r="A18" s="5"/>
      <c r="B18" s="4"/>
      <c r="C18" s="4"/>
      <c r="D18" s="4"/>
      <c r="E18" s="4"/>
      <c r="F18" s="4"/>
      <c r="G18" s="4"/>
      <c r="H18" s="4"/>
      <c r="I18" s="4"/>
      <c r="J18" s="4"/>
      <c r="K18" s="4"/>
      <c r="L18" s="4"/>
      <c r="M18" s="4"/>
      <c r="N18" s="4"/>
      <c r="O18" s="4"/>
      <c r="P18" s="4"/>
      <c r="Q18" s="4"/>
      <c r="R18" s="4"/>
      <c r="S18" s="4"/>
      <c r="T18" s="4"/>
      <c r="U18" s="4"/>
      <c r="V18" s="4"/>
      <c r="W18" s="4"/>
      <c r="X18" s="4"/>
      <c r="Y18" s="4"/>
      <c r="Z18" s="6"/>
    </row>
    <row r="19" spans="1:26" x14ac:dyDescent="0.25">
      <c r="A19" s="5"/>
      <c r="B19" s="4"/>
      <c r="C19" s="4"/>
      <c r="D19" s="4"/>
      <c r="E19" s="4"/>
      <c r="F19" s="4"/>
      <c r="G19" s="4"/>
      <c r="H19" s="4"/>
      <c r="I19" s="4"/>
      <c r="J19" s="4"/>
      <c r="K19" s="4"/>
      <c r="L19" s="4"/>
      <c r="M19" s="4"/>
      <c r="N19" s="4"/>
      <c r="O19" s="4"/>
      <c r="P19" s="4"/>
      <c r="Q19" s="4"/>
      <c r="R19" s="4"/>
      <c r="S19" s="4"/>
      <c r="T19" s="4"/>
      <c r="U19" s="4"/>
      <c r="V19" s="4"/>
      <c r="W19" s="4"/>
      <c r="X19" s="4"/>
      <c r="Y19" s="4"/>
      <c r="Z19" s="6"/>
    </row>
    <row r="20" spans="1:26" x14ac:dyDescent="0.25">
      <c r="A20" s="5"/>
      <c r="B20" s="4"/>
      <c r="C20" s="4"/>
      <c r="D20" s="4"/>
      <c r="E20" s="4"/>
      <c r="F20" s="4"/>
      <c r="G20" s="4"/>
      <c r="H20" s="4"/>
      <c r="I20" s="4"/>
      <c r="J20" s="4"/>
      <c r="K20" s="4"/>
      <c r="L20" s="4"/>
      <c r="M20" s="4"/>
      <c r="N20" s="4"/>
      <c r="O20" s="4"/>
      <c r="P20" s="4"/>
      <c r="Q20" s="4"/>
      <c r="R20" s="4"/>
      <c r="S20" s="4"/>
      <c r="T20" s="4"/>
      <c r="U20" s="4"/>
      <c r="V20" s="4"/>
      <c r="W20" s="4"/>
      <c r="X20" s="4"/>
      <c r="Y20" s="4"/>
      <c r="Z20" s="6"/>
    </row>
    <row r="21" spans="1:26" x14ac:dyDescent="0.25">
      <c r="A21" s="5"/>
      <c r="B21" s="4"/>
      <c r="C21" s="4"/>
      <c r="D21" s="4"/>
      <c r="E21" s="4"/>
      <c r="F21" s="4"/>
      <c r="G21" s="4"/>
      <c r="H21" s="4"/>
      <c r="I21" s="4"/>
      <c r="J21" s="4"/>
      <c r="K21" s="4"/>
      <c r="L21" s="4"/>
      <c r="M21" s="4"/>
      <c r="N21" s="4"/>
      <c r="O21" s="4"/>
      <c r="P21" s="4"/>
      <c r="Q21" s="4"/>
      <c r="R21" s="4"/>
      <c r="S21" s="4"/>
      <c r="T21" s="4"/>
      <c r="U21" s="4"/>
      <c r="V21" s="4"/>
      <c r="W21" s="4"/>
      <c r="X21" s="4"/>
      <c r="Y21" s="4"/>
      <c r="Z21" s="6"/>
    </row>
    <row r="22" spans="1:26" x14ac:dyDescent="0.25">
      <c r="A22" s="5"/>
      <c r="B22" s="4"/>
      <c r="C22" s="4"/>
      <c r="D22" s="4"/>
      <c r="E22" s="4"/>
      <c r="F22" s="4"/>
      <c r="G22" s="4"/>
      <c r="H22" s="4"/>
      <c r="I22" s="4"/>
      <c r="J22" s="4"/>
      <c r="K22" s="4"/>
      <c r="L22" s="4"/>
      <c r="M22" s="4"/>
      <c r="N22" s="4"/>
      <c r="O22" s="4"/>
      <c r="P22" s="4"/>
      <c r="Q22" s="4"/>
      <c r="R22" s="4"/>
      <c r="S22" s="4"/>
      <c r="T22" s="4"/>
      <c r="U22" s="4"/>
      <c r="V22" s="4"/>
      <c r="W22" s="4"/>
      <c r="X22" s="4"/>
      <c r="Y22" s="4"/>
      <c r="Z22" s="6"/>
    </row>
    <row r="23" spans="1:26" x14ac:dyDescent="0.25">
      <c r="A23" s="5"/>
      <c r="B23" s="4"/>
      <c r="C23" s="4"/>
      <c r="D23" s="4"/>
      <c r="E23" s="4"/>
      <c r="F23" s="4"/>
      <c r="G23" s="4"/>
      <c r="H23" s="4"/>
      <c r="I23" s="4"/>
      <c r="J23" s="4"/>
      <c r="K23" s="4"/>
      <c r="L23" s="4"/>
      <c r="M23" s="4"/>
      <c r="N23" s="4"/>
      <c r="O23" s="4"/>
      <c r="P23" s="4"/>
      <c r="Q23" s="4"/>
      <c r="R23" s="4"/>
      <c r="S23" s="4"/>
      <c r="T23" s="4"/>
      <c r="U23" s="4"/>
      <c r="V23" s="4"/>
      <c r="W23" s="4"/>
      <c r="X23" s="4"/>
      <c r="Y23" s="4"/>
      <c r="Z23" s="6"/>
    </row>
    <row r="24" spans="1:26" x14ac:dyDescent="0.25">
      <c r="A24" s="5"/>
      <c r="B24" s="4"/>
      <c r="C24" s="4"/>
      <c r="D24" s="4"/>
      <c r="E24" s="4"/>
      <c r="F24" s="4"/>
      <c r="G24" s="4"/>
      <c r="H24" s="4"/>
      <c r="I24" s="4"/>
      <c r="J24" s="4"/>
      <c r="K24" s="4"/>
      <c r="L24" s="4"/>
      <c r="M24" s="4"/>
      <c r="N24" s="4"/>
      <c r="O24" s="4"/>
      <c r="P24" s="4"/>
      <c r="Q24" s="4"/>
      <c r="R24" s="4"/>
      <c r="S24" s="4"/>
      <c r="T24" s="4"/>
      <c r="U24" s="4"/>
      <c r="V24" s="4"/>
      <c r="W24" s="4"/>
      <c r="X24" s="4"/>
      <c r="Y24" s="4"/>
      <c r="Z24" s="6"/>
    </row>
    <row r="25" spans="1:26" x14ac:dyDescent="0.25">
      <c r="A25" s="5"/>
      <c r="B25" s="4"/>
      <c r="C25" s="4"/>
      <c r="D25" s="4"/>
      <c r="E25" s="4"/>
      <c r="F25" s="4"/>
      <c r="G25" s="4"/>
      <c r="H25" s="4"/>
      <c r="I25" s="4"/>
      <c r="J25" s="4"/>
      <c r="K25" s="4"/>
      <c r="L25" s="4"/>
      <c r="M25" s="4"/>
      <c r="N25" s="4"/>
      <c r="O25" s="4"/>
      <c r="P25" s="4"/>
      <c r="Q25" s="4"/>
      <c r="R25" s="4"/>
      <c r="S25" s="4"/>
      <c r="T25" s="4"/>
      <c r="U25" s="4"/>
      <c r="V25" s="4"/>
      <c r="W25" s="4"/>
      <c r="X25" s="4"/>
      <c r="Y25" s="4"/>
      <c r="Z25" s="6"/>
    </row>
    <row r="26" spans="1:26" x14ac:dyDescent="0.25">
      <c r="A26" s="5"/>
      <c r="B26" s="4"/>
      <c r="C26" s="4"/>
      <c r="D26" s="4"/>
      <c r="E26" s="4"/>
      <c r="F26" s="4"/>
      <c r="G26" s="4"/>
      <c r="H26" s="4"/>
      <c r="I26" s="4"/>
      <c r="J26" s="4"/>
      <c r="K26" s="4"/>
      <c r="L26" s="4"/>
      <c r="M26" s="4"/>
      <c r="N26" s="4"/>
      <c r="O26" s="4"/>
      <c r="P26" s="4"/>
      <c r="Q26" s="4"/>
      <c r="R26" s="4"/>
      <c r="S26" s="4"/>
      <c r="T26" s="4"/>
      <c r="U26" s="4"/>
      <c r="V26" s="4"/>
      <c r="W26" s="4"/>
      <c r="X26" s="4"/>
      <c r="Y26" s="4"/>
      <c r="Z26" s="6"/>
    </row>
    <row r="27" spans="1:26" x14ac:dyDescent="0.25">
      <c r="A27" s="5"/>
      <c r="B27" s="4"/>
      <c r="C27" s="4"/>
      <c r="D27" s="4"/>
      <c r="E27" s="4"/>
      <c r="F27" s="4"/>
      <c r="G27" s="4"/>
      <c r="H27" s="4"/>
      <c r="I27" s="4"/>
      <c r="J27" s="4"/>
      <c r="K27" s="4"/>
      <c r="L27" s="4"/>
      <c r="M27" s="4"/>
      <c r="N27" s="4"/>
      <c r="O27" s="4"/>
      <c r="P27" s="4"/>
      <c r="Q27" s="4"/>
      <c r="R27" s="4"/>
      <c r="S27" s="4"/>
      <c r="T27" s="4"/>
      <c r="U27" s="4"/>
      <c r="V27" s="4"/>
      <c r="W27" s="4"/>
      <c r="X27" s="4"/>
      <c r="Y27" s="4"/>
      <c r="Z27" s="6"/>
    </row>
    <row r="28" spans="1:26" x14ac:dyDescent="0.25">
      <c r="A28" s="5"/>
      <c r="B28" s="4"/>
      <c r="C28" s="4"/>
      <c r="D28" s="4"/>
      <c r="E28" s="4"/>
      <c r="F28" s="4"/>
      <c r="G28" s="4"/>
      <c r="H28" s="4"/>
      <c r="I28" s="4"/>
      <c r="J28" s="4"/>
      <c r="K28" s="4"/>
      <c r="L28" s="4"/>
      <c r="M28" s="4"/>
      <c r="N28" s="4"/>
      <c r="O28" s="4"/>
      <c r="P28" s="4"/>
      <c r="Q28" s="4"/>
      <c r="R28" s="4"/>
      <c r="S28" s="4"/>
      <c r="T28" s="4"/>
      <c r="U28" s="4"/>
      <c r="V28" s="4"/>
      <c r="W28" s="4"/>
      <c r="X28" s="4"/>
      <c r="Y28" s="4"/>
      <c r="Z28" s="6"/>
    </row>
    <row r="29" spans="1:26" x14ac:dyDescent="0.25">
      <c r="A29" s="5"/>
      <c r="B29" s="4"/>
      <c r="C29" s="4"/>
      <c r="D29" s="4"/>
      <c r="E29" s="4"/>
      <c r="F29" s="4"/>
      <c r="G29" s="4"/>
      <c r="H29" s="4"/>
      <c r="I29" s="4"/>
      <c r="J29" s="4"/>
      <c r="K29" s="4"/>
      <c r="L29" s="4"/>
      <c r="M29" s="4"/>
      <c r="N29" s="4"/>
      <c r="O29" s="4"/>
      <c r="P29" s="4"/>
      <c r="Q29" s="4"/>
      <c r="R29" s="4"/>
      <c r="S29" s="4"/>
      <c r="T29" s="4"/>
      <c r="U29" s="4"/>
      <c r="V29" s="4"/>
      <c r="W29" s="4"/>
      <c r="X29" s="4"/>
      <c r="Y29" s="4"/>
      <c r="Z29" s="6"/>
    </row>
    <row r="30" spans="1:26" x14ac:dyDescent="0.25">
      <c r="A30" s="5"/>
      <c r="B30" s="4"/>
      <c r="C30" s="4"/>
      <c r="D30" s="4"/>
      <c r="E30" s="4"/>
      <c r="F30" s="4"/>
      <c r="G30" s="4"/>
      <c r="H30" s="4"/>
      <c r="I30" s="4"/>
      <c r="J30" s="4"/>
      <c r="K30" s="4"/>
      <c r="L30" s="4"/>
      <c r="M30" s="4"/>
      <c r="N30" s="4"/>
      <c r="O30" s="4"/>
      <c r="P30" s="4"/>
      <c r="Q30" s="4"/>
      <c r="R30" s="4"/>
      <c r="S30" s="4"/>
      <c r="T30" s="4"/>
      <c r="U30" s="4"/>
      <c r="V30" s="4"/>
      <c r="W30" s="4"/>
      <c r="X30" s="4"/>
      <c r="Y30" s="4"/>
      <c r="Z30" s="6"/>
    </row>
    <row r="31" spans="1:26" x14ac:dyDescent="0.25">
      <c r="A31" s="5"/>
      <c r="B31" s="4"/>
      <c r="C31" s="4"/>
      <c r="D31" s="4"/>
      <c r="E31" s="4"/>
      <c r="F31" s="4"/>
      <c r="G31" s="4"/>
      <c r="H31" s="4"/>
      <c r="I31" s="4"/>
      <c r="J31" s="4"/>
      <c r="K31" s="4"/>
      <c r="L31" s="4"/>
      <c r="M31" s="4"/>
      <c r="N31" s="4"/>
      <c r="O31" s="4"/>
      <c r="P31" s="4"/>
      <c r="Q31" s="4"/>
      <c r="R31" s="4"/>
      <c r="S31" s="4"/>
      <c r="T31" s="4"/>
      <c r="U31" s="4"/>
      <c r="V31" s="4"/>
      <c r="W31" s="4"/>
      <c r="X31" s="4"/>
      <c r="Y31" s="4"/>
      <c r="Z31" s="6"/>
    </row>
    <row r="32" spans="1:26" ht="15.75" thickBot="1" x14ac:dyDescent="0.3">
      <c r="A32" s="5"/>
      <c r="B32" s="4"/>
      <c r="C32" s="4"/>
      <c r="D32" s="4"/>
      <c r="E32" s="4"/>
      <c r="F32" s="4"/>
      <c r="G32" s="4"/>
      <c r="H32" s="4"/>
      <c r="I32" s="4"/>
      <c r="J32" s="4"/>
      <c r="K32" s="4"/>
      <c r="L32" s="4"/>
      <c r="M32" s="4"/>
      <c r="N32" s="4"/>
      <c r="O32" s="4"/>
      <c r="P32" s="4"/>
      <c r="Q32" s="4"/>
      <c r="R32" s="4"/>
      <c r="S32" s="4"/>
      <c r="T32" s="4"/>
      <c r="U32" s="4"/>
      <c r="V32" s="4"/>
      <c r="W32" s="4"/>
      <c r="X32" s="4"/>
      <c r="Y32" s="4"/>
      <c r="Z32" s="6"/>
    </row>
    <row r="33" spans="1:26" ht="21" x14ac:dyDescent="0.35">
      <c r="A33" s="5"/>
      <c r="B33" s="4"/>
      <c r="C33" s="4"/>
      <c r="D33" s="4"/>
      <c r="E33" s="4"/>
      <c r="F33" s="4"/>
      <c r="G33" s="4"/>
      <c r="H33" s="4"/>
      <c r="I33" s="4"/>
      <c r="J33" s="4"/>
      <c r="K33" s="4"/>
      <c r="L33" s="4"/>
      <c r="M33" s="29"/>
      <c r="N33" s="26"/>
      <c r="O33" s="17" t="s">
        <v>10</v>
      </c>
      <c r="P33" s="17" t="s">
        <v>17</v>
      </c>
      <c r="Q33" s="18" t="s">
        <v>1053</v>
      </c>
      <c r="R33" s="26" t="s">
        <v>1065</v>
      </c>
      <c r="S33" s="26"/>
      <c r="T33" s="27"/>
      <c r="U33" s="4"/>
      <c r="V33" s="4"/>
      <c r="W33" s="4"/>
      <c r="X33" s="4"/>
      <c r="Y33" s="4"/>
      <c r="Z33" s="6"/>
    </row>
    <row r="34" spans="1:26" ht="18.75" x14ac:dyDescent="0.3">
      <c r="A34" s="5"/>
      <c r="B34" s="4"/>
      <c r="C34" s="4"/>
      <c r="D34" s="4"/>
      <c r="E34" s="4"/>
      <c r="F34" s="4"/>
      <c r="G34" s="4"/>
      <c r="H34" s="4"/>
      <c r="I34" s="4"/>
      <c r="J34" s="4"/>
      <c r="K34" s="4"/>
      <c r="L34" s="4"/>
      <c r="M34" s="28" t="s">
        <v>27</v>
      </c>
      <c r="N34" s="21"/>
      <c r="O34" s="15" cm="1">
        <f t="array" ref="O34:P34">_xlfn._xlws.FILTER('Helper Sheet'!$B$63:$C$72,'Helper Sheet'!$A$63:$A$72=M34)</f>
        <v>201981.61000000002</v>
      </c>
      <c r="P34" s="19">
        <v>125034.29000000002</v>
      </c>
      <c r="Q34" s="13">
        <f t="shared" ref="Q34:Q43" si="0">P34-O34</f>
        <v>-76947.319999999992</v>
      </c>
      <c r="R34" s="21" t="str">
        <f t="shared" ref="R34:R43" si="1">IF((P34-O34)&gt;0,"Net Profit",IF((P34-O34)&lt;0,"Net Loss","Break-Even"))</f>
        <v>Net Loss</v>
      </c>
      <c r="S34" s="21"/>
      <c r="T34" s="22"/>
      <c r="U34" s="4"/>
      <c r="V34" s="4"/>
      <c r="W34" s="4"/>
      <c r="X34" s="4"/>
      <c r="Y34" s="4"/>
      <c r="Z34" s="6"/>
    </row>
    <row r="35" spans="1:26" ht="18.75" x14ac:dyDescent="0.3">
      <c r="A35" s="5"/>
      <c r="B35" s="4"/>
      <c r="C35" s="4"/>
      <c r="D35" s="4"/>
      <c r="E35" s="4"/>
      <c r="F35" s="4"/>
      <c r="G35" s="4"/>
      <c r="H35" s="4"/>
      <c r="I35" s="4"/>
      <c r="J35" s="4"/>
      <c r="K35" s="4"/>
      <c r="L35" s="4"/>
      <c r="M35" s="28" t="s">
        <v>21</v>
      </c>
      <c r="N35" s="21"/>
      <c r="O35" s="15" cm="1">
        <f t="array" ref="O35:P35">_xlfn._xlws.FILTER('Helper Sheet'!$B$63:$C$72,'Helper Sheet'!$A$63:$A$72=M35)</f>
        <v>163470.77000000005</v>
      </c>
      <c r="P35" s="19">
        <v>140993.52000000005</v>
      </c>
      <c r="Q35" s="13">
        <f t="shared" si="0"/>
        <v>-22477.25</v>
      </c>
      <c r="R35" s="21" t="str">
        <f t="shared" si="1"/>
        <v>Net Loss</v>
      </c>
      <c r="S35" s="21"/>
      <c r="T35" s="22"/>
      <c r="U35" s="4"/>
      <c r="V35" s="4"/>
      <c r="W35" s="4"/>
      <c r="X35" s="4"/>
      <c r="Y35" s="4"/>
      <c r="Z35" s="6"/>
    </row>
    <row r="36" spans="1:26" ht="18.75" x14ac:dyDescent="0.3">
      <c r="A36" s="5"/>
      <c r="B36" s="4"/>
      <c r="C36" s="4"/>
      <c r="D36" s="4"/>
      <c r="E36" s="4"/>
      <c r="F36" s="4"/>
      <c r="G36" s="4"/>
      <c r="H36" s="4"/>
      <c r="I36" s="4"/>
      <c r="J36" s="4"/>
      <c r="K36" s="4"/>
      <c r="L36" s="4"/>
      <c r="M36" s="28" t="s">
        <v>14</v>
      </c>
      <c r="N36" s="21"/>
      <c r="O36" s="15" cm="1">
        <f t="array" ref="O36:P36">_xlfn._xlws.FILTER('Helper Sheet'!$B$63:$C$72,'Helper Sheet'!$A$63:$A$72=M36)</f>
        <v>192820.41000000006</v>
      </c>
      <c r="P36" s="19">
        <v>167669.91</v>
      </c>
      <c r="Q36" s="13">
        <f t="shared" si="0"/>
        <v>-25150.500000000058</v>
      </c>
      <c r="R36" s="21" t="str">
        <f t="shared" si="1"/>
        <v>Net Loss</v>
      </c>
      <c r="S36" s="21"/>
      <c r="T36" s="22"/>
      <c r="U36" s="4"/>
      <c r="V36" s="4"/>
      <c r="W36" s="4"/>
      <c r="X36" s="4"/>
      <c r="Y36" s="4"/>
      <c r="Z36" s="6"/>
    </row>
    <row r="37" spans="1:26" ht="18.75" x14ac:dyDescent="0.3">
      <c r="A37" s="5"/>
      <c r="B37" s="4"/>
      <c r="C37" s="4"/>
      <c r="D37" s="4"/>
      <c r="E37" s="4"/>
      <c r="F37" s="4"/>
      <c r="G37" s="4"/>
      <c r="H37" s="4"/>
      <c r="I37" s="4"/>
      <c r="J37" s="4"/>
      <c r="K37" s="4"/>
      <c r="L37" s="4"/>
      <c r="M37" s="28" t="s">
        <v>35</v>
      </c>
      <c r="N37" s="21"/>
      <c r="O37" s="15" cm="1">
        <f t="array" ref="O37:P37">_xlfn._xlws.FILTER('Helper Sheet'!$B$63:$C$72,'Helper Sheet'!$A$63:$A$72=M37)</f>
        <v>156038.75000000003</v>
      </c>
      <c r="P37" s="19">
        <v>134656.66</v>
      </c>
      <c r="Q37" s="13">
        <f t="shared" si="0"/>
        <v>-21382.090000000026</v>
      </c>
      <c r="R37" s="21" t="str">
        <f t="shared" si="1"/>
        <v>Net Loss</v>
      </c>
      <c r="S37" s="21"/>
      <c r="T37" s="22"/>
      <c r="U37" s="4"/>
      <c r="V37" s="4"/>
      <c r="W37" s="4"/>
      <c r="X37" s="4"/>
      <c r="Y37" s="4"/>
      <c r="Z37" s="6"/>
    </row>
    <row r="38" spans="1:26" ht="18.75" x14ac:dyDescent="0.3">
      <c r="A38" s="5"/>
      <c r="B38" s="4"/>
      <c r="C38" s="4"/>
      <c r="D38" s="4"/>
      <c r="E38" s="4"/>
      <c r="F38" s="4"/>
      <c r="G38" s="4"/>
      <c r="H38" s="4"/>
      <c r="I38" s="4"/>
      <c r="J38" s="4"/>
      <c r="K38" s="4"/>
      <c r="L38" s="4"/>
      <c r="M38" s="28" t="s">
        <v>42</v>
      </c>
      <c r="N38" s="21"/>
      <c r="O38" s="15" cm="1">
        <f t="array" ref="O38:P38">_xlfn._xlws.FILTER('Helper Sheet'!$B$63:$C$72,'Helper Sheet'!$A$63:$A$72=M38)</f>
        <v>115439.65999999997</v>
      </c>
      <c r="P38" s="19">
        <v>157614.93000000002</v>
      </c>
      <c r="Q38" s="13">
        <f t="shared" si="0"/>
        <v>42175.270000000048</v>
      </c>
      <c r="R38" s="21" t="str">
        <f t="shared" si="1"/>
        <v>Net Profit</v>
      </c>
      <c r="S38" s="21"/>
      <c r="T38" s="22"/>
      <c r="U38" s="4"/>
      <c r="V38" s="4"/>
      <c r="W38" s="4"/>
      <c r="X38" s="4"/>
      <c r="Y38" s="4"/>
      <c r="Z38" s="6"/>
    </row>
    <row r="39" spans="1:26" ht="18.75" x14ac:dyDescent="0.3">
      <c r="A39" s="5"/>
      <c r="B39" s="4"/>
      <c r="C39" s="4"/>
      <c r="D39" s="4"/>
      <c r="E39" s="4"/>
      <c r="F39" s="4"/>
      <c r="G39" s="4"/>
      <c r="H39" s="4"/>
      <c r="I39" s="4"/>
      <c r="J39" s="4"/>
      <c r="K39" s="4"/>
      <c r="L39" s="4"/>
      <c r="M39" s="28" t="s">
        <v>48</v>
      </c>
      <c r="N39" s="21"/>
      <c r="O39" s="15" cm="1">
        <f t="array" ref="O39:P39">_xlfn._xlws.FILTER('Helper Sheet'!$B$63:$C$72,'Helper Sheet'!$A$63:$A$72=M39)</f>
        <v>123439.60999999997</v>
      </c>
      <c r="P39" s="19">
        <v>166130.41</v>
      </c>
      <c r="Q39" s="13">
        <f t="shared" si="0"/>
        <v>42690.800000000032</v>
      </c>
      <c r="R39" s="21" t="str">
        <f t="shared" si="1"/>
        <v>Net Profit</v>
      </c>
      <c r="S39" s="21"/>
      <c r="T39" s="22"/>
      <c r="U39" s="4"/>
      <c r="V39" s="4"/>
      <c r="W39" s="4"/>
      <c r="X39" s="4"/>
      <c r="Y39" s="4"/>
      <c r="Z39" s="6"/>
    </row>
    <row r="40" spans="1:26" ht="18.75" x14ac:dyDescent="0.3">
      <c r="A40" s="5"/>
      <c r="B40" s="4"/>
      <c r="C40" s="4"/>
      <c r="D40" s="4"/>
      <c r="E40" s="4"/>
      <c r="F40" s="4"/>
      <c r="G40" s="4"/>
      <c r="H40" s="4"/>
      <c r="I40" s="4"/>
      <c r="J40" s="4"/>
      <c r="K40" s="4"/>
      <c r="L40" s="4"/>
      <c r="M40" s="28" t="s">
        <v>53</v>
      </c>
      <c r="N40" s="21"/>
      <c r="O40" s="15" cm="1">
        <f t="array" ref="O40:P40">_xlfn._xlws.FILTER('Helper Sheet'!$B$63:$C$72,'Helper Sheet'!$A$63:$A$72=M40)</f>
        <v>157045.32000000004</v>
      </c>
      <c r="P40" s="19">
        <v>195101.09999999992</v>
      </c>
      <c r="Q40" s="13">
        <f t="shared" si="0"/>
        <v>38055.779999999882</v>
      </c>
      <c r="R40" s="21" t="str">
        <f t="shared" si="1"/>
        <v>Net Profit</v>
      </c>
      <c r="S40" s="21"/>
      <c r="T40" s="22"/>
      <c r="U40" s="4"/>
      <c r="V40" s="4"/>
      <c r="W40" s="4"/>
      <c r="X40" s="4"/>
      <c r="Y40" s="4"/>
      <c r="Z40" s="6"/>
    </row>
    <row r="41" spans="1:26" ht="18.75" x14ac:dyDescent="0.3">
      <c r="A41" s="5"/>
      <c r="B41" s="4"/>
      <c r="C41" s="4"/>
      <c r="D41" s="4"/>
      <c r="E41" s="4"/>
      <c r="F41" s="4"/>
      <c r="G41" s="4"/>
      <c r="H41" s="4"/>
      <c r="I41" s="4"/>
      <c r="J41" s="4"/>
      <c r="K41" s="4"/>
      <c r="L41" s="4"/>
      <c r="M41" s="28" t="s">
        <v>38</v>
      </c>
      <c r="N41" s="21"/>
      <c r="O41" s="15" cm="1">
        <f t="array" ref="O41:P41">_xlfn._xlws.FILTER('Helper Sheet'!$B$63:$C$72,'Helper Sheet'!$A$63:$A$72=M41)</f>
        <v>176431.16999999993</v>
      </c>
      <c r="P41" s="19">
        <v>142854.59</v>
      </c>
      <c r="Q41" s="13">
        <f t="shared" si="0"/>
        <v>-33576.579999999929</v>
      </c>
      <c r="R41" s="21" t="str">
        <f t="shared" si="1"/>
        <v>Net Loss</v>
      </c>
      <c r="S41" s="21"/>
      <c r="T41" s="22"/>
      <c r="U41" s="4"/>
      <c r="V41" s="4"/>
      <c r="W41" s="4"/>
      <c r="X41" s="4"/>
      <c r="Y41" s="4"/>
      <c r="Z41" s="6"/>
    </row>
    <row r="42" spans="1:26" ht="18.75" x14ac:dyDescent="0.3">
      <c r="A42" s="5"/>
      <c r="B42" s="4"/>
      <c r="C42" s="4"/>
      <c r="D42" s="4"/>
      <c r="E42" s="4"/>
      <c r="F42" s="4"/>
      <c r="G42" s="4"/>
      <c r="H42" s="4"/>
      <c r="I42" s="4"/>
      <c r="J42" s="4"/>
      <c r="K42" s="4"/>
      <c r="L42" s="4"/>
      <c r="M42" s="28" t="s">
        <v>67</v>
      </c>
      <c r="N42" s="21"/>
      <c r="O42" s="15" cm="1">
        <f t="array" ref="O42:P42">_xlfn._xlws.FILTER('Helper Sheet'!$B$63:$C$72,'Helper Sheet'!$A$63:$A$72=M42)</f>
        <v>130757.63000000002</v>
      </c>
      <c r="P42" s="19">
        <v>137788.90999999997</v>
      </c>
      <c r="Q42" s="13">
        <f t="shared" si="0"/>
        <v>7031.2799999999552</v>
      </c>
      <c r="R42" s="21" t="str">
        <f t="shared" si="1"/>
        <v>Net Profit</v>
      </c>
      <c r="S42" s="21"/>
      <c r="T42" s="22"/>
      <c r="U42" s="4"/>
      <c r="V42" s="4"/>
      <c r="W42" s="4"/>
      <c r="X42" s="4"/>
      <c r="Y42" s="4"/>
      <c r="Z42" s="6"/>
    </row>
    <row r="43" spans="1:26" ht="19.5" thickBot="1" x14ac:dyDescent="0.35">
      <c r="A43" s="5"/>
      <c r="B43" s="4"/>
      <c r="C43" s="4"/>
      <c r="D43" s="4"/>
      <c r="E43" s="4"/>
      <c r="F43" s="4"/>
      <c r="G43" s="4"/>
      <c r="H43" s="4"/>
      <c r="I43" s="4"/>
      <c r="J43" s="4"/>
      <c r="K43" s="4"/>
      <c r="L43" s="4"/>
      <c r="M43" s="25" t="s">
        <v>57</v>
      </c>
      <c r="N43" s="23"/>
      <c r="O43" s="16" cm="1">
        <f t="array" ref="O43:P43">_xlfn._xlws.FILTER('Helper Sheet'!$B$63:$C$72,'Helper Sheet'!$A$63:$A$72=M43)</f>
        <v>126125.69000000002</v>
      </c>
      <c r="P43" s="20">
        <v>128624.97999999995</v>
      </c>
      <c r="Q43" s="14">
        <f t="shared" si="0"/>
        <v>2499.2899999999354</v>
      </c>
      <c r="R43" s="23" t="str">
        <f t="shared" si="1"/>
        <v>Net Profit</v>
      </c>
      <c r="S43" s="23"/>
      <c r="T43" s="24"/>
      <c r="U43" s="4"/>
      <c r="V43" s="4"/>
      <c r="W43" s="4"/>
      <c r="X43" s="4"/>
      <c r="Y43" s="4"/>
      <c r="Z43" s="6"/>
    </row>
    <row r="44" spans="1:26" ht="15.75" thickBot="1" x14ac:dyDescent="0.3">
      <c r="A44" s="7"/>
      <c r="B44" s="8"/>
      <c r="C44" s="8"/>
      <c r="D44" s="8"/>
      <c r="E44" s="8"/>
      <c r="F44" s="8"/>
      <c r="G44" s="8"/>
      <c r="H44" s="8"/>
      <c r="I44" s="8"/>
      <c r="J44" s="8"/>
      <c r="K44" s="8"/>
      <c r="L44" s="8"/>
      <c r="M44" s="8"/>
      <c r="N44" s="8"/>
      <c r="O44" s="8"/>
      <c r="P44" s="8"/>
      <c r="Q44" s="8"/>
      <c r="R44" s="8"/>
      <c r="S44" s="8"/>
      <c r="T44" s="8"/>
      <c r="U44" s="8"/>
      <c r="V44" s="8"/>
      <c r="W44" s="8"/>
      <c r="X44" s="8"/>
      <c r="Y44" s="8"/>
      <c r="Z44" s="9"/>
    </row>
  </sheetData>
  <mergeCells count="35">
    <mergeCell ref="S7:T8"/>
    <mergeCell ref="A1:Z3"/>
    <mergeCell ref="E5:G6"/>
    <mergeCell ref="E7:G8"/>
    <mergeCell ref="H5:J6"/>
    <mergeCell ref="H7:J8"/>
    <mergeCell ref="K5:M6"/>
    <mergeCell ref="K7:M8"/>
    <mergeCell ref="O5:P6"/>
    <mergeCell ref="O7:P8"/>
    <mergeCell ref="Q5:R6"/>
    <mergeCell ref="Q7:R8"/>
    <mergeCell ref="S5:T6"/>
    <mergeCell ref="M41:N41"/>
    <mergeCell ref="M42:N42"/>
    <mergeCell ref="M33:N33"/>
    <mergeCell ref="M34:N34"/>
    <mergeCell ref="M35:N35"/>
    <mergeCell ref="M36:N36"/>
    <mergeCell ref="R42:T42"/>
    <mergeCell ref="R43:T43"/>
    <mergeCell ref="M43:N43"/>
    <mergeCell ref="R33:T33"/>
    <mergeCell ref="R34:T34"/>
    <mergeCell ref="R35:T35"/>
    <mergeCell ref="R36:T36"/>
    <mergeCell ref="R37:T37"/>
    <mergeCell ref="R38:T38"/>
    <mergeCell ref="R39:T39"/>
    <mergeCell ref="R40:T40"/>
    <mergeCell ref="R41:T41"/>
    <mergeCell ref="M37:N37"/>
    <mergeCell ref="M38:N38"/>
    <mergeCell ref="M39:N39"/>
    <mergeCell ref="M40:N40"/>
  </mergeCells>
  <pageMargins left="0.25" right="0.25" top="0.75" bottom="0.75" header="0.3" footer="0.3"/>
  <pageSetup paperSize="5" scale="63"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7B0DC-CCCD-41C7-9BF5-873DC6C5A5FF}">
  <dimension ref="A1:I1002"/>
  <sheetViews>
    <sheetView workbookViewId="0">
      <selection activeCell="J1" sqref="J1"/>
    </sheetView>
  </sheetViews>
  <sheetFormatPr defaultRowHeight="15" x14ac:dyDescent="0.25"/>
  <cols>
    <col min="1" max="1" width="10.42578125" bestFit="1" customWidth="1"/>
  </cols>
  <sheetData>
    <row r="1" spans="1:9" x14ac:dyDescent="0.25">
      <c r="A1" t="s">
        <v>0</v>
      </c>
      <c r="B1" t="s">
        <v>1</v>
      </c>
      <c r="C1" t="s">
        <v>2</v>
      </c>
      <c r="D1" t="s">
        <v>3</v>
      </c>
      <c r="E1" t="s">
        <v>4</v>
      </c>
      <c r="F1" t="s">
        <v>5</v>
      </c>
      <c r="G1" t="s">
        <v>6</v>
      </c>
      <c r="H1" t="s">
        <v>7</v>
      </c>
      <c r="I1" t="s">
        <v>8</v>
      </c>
    </row>
    <row r="2" spans="1:9" x14ac:dyDescent="0.25">
      <c r="A2" s="1">
        <v>45292</v>
      </c>
      <c r="B2" t="s">
        <v>9</v>
      </c>
      <c r="C2" t="s">
        <v>10</v>
      </c>
      <c r="D2">
        <v>3505.9</v>
      </c>
      <c r="E2" t="s">
        <v>11</v>
      </c>
      <c r="F2" t="s">
        <v>12</v>
      </c>
      <c r="G2" t="s">
        <v>13</v>
      </c>
      <c r="H2" t="s">
        <v>14</v>
      </c>
      <c r="I2" t="s">
        <v>15</v>
      </c>
    </row>
    <row r="3" spans="1:9" x14ac:dyDescent="0.25">
      <c r="A3" s="1">
        <v>45293</v>
      </c>
      <c r="B3" t="s">
        <v>16</v>
      </c>
      <c r="C3" t="s">
        <v>17</v>
      </c>
      <c r="D3">
        <v>2703.68</v>
      </c>
      <c r="E3" t="s">
        <v>18</v>
      </c>
      <c r="F3" t="s">
        <v>19</v>
      </c>
      <c r="G3" t="s">
        <v>20</v>
      </c>
      <c r="H3" t="s">
        <v>21</v>
      </c>
      <c r="I3" t="s">
        <v>22</v>
      </c>
    </row>
    <row r="4" spans="1:9" x14ac:dyDescent="0.25">
      <c r="A4" s="1">
        <v>45294</v>
      </c>
      <c r="B4" t="s">
        <v>23</v>
      </c>
      <c r="C4" t="s">
        <v>10</v>
      </c>
      <c r="D4">
        <v>1582.16</v>
      </c>
      <c r="E4" t="s">
        <v>24</v>
      </c>
      <c r="F4" t="s">
        <v>25</v>
      </c>
      <c r="G4" t="s">
        <v>26</v>
      </c>
      <c r="H4" t="s">
        <v>27</v>
      </c>
      <c r="I4" t="s">
        <v>28</v>
      </c>
    </row>
    <row r="5" spans="1:9" x14ac:dyDescent="0.25">
      <c r="A5" s="1">
        <v>45295</v>
      </c>
      <c r="B5" t="s">
        <v>29</v>
      </c>
      <c r="C5" t="s">
        <v>10</v>
      </c>
      <c r="D5">
        <v>4078.29</v>
      </c>
      <c r="E5" t="s">
        <v>30</v>
      </c>
      <c r="F5" t="s">
        <v>25</v>
      </c>
      <c r="G5" t="s">
        <v>20</v>
      </c>
      <c r="H5" t="s">
        <v>27</v>
      </c>
      <c r="I5" t="s">
        <v>31</v>
      </c>
    </row>
    <row r="6" spans="1:9" x14ac:dyDescent="0.25">
      <c r="A6" s="1">
        <v>45296</v>
      </c>
      <c r="B6" t="s">
        <v>32</v>
      </c>
      <c r="C6" t="s">
        <v>10</v>
      </c>
      <c r="D6">
        <v>3439.42</v>
      </c>
      <c r="E6" t="s">
        <v>30</v>
      </c>
      <c r="F6" t="s">
        <v>33</v>
      </c>
      <c r="G6" t="s">
        <v>34</v>
      </c>
      <c r="H6" t="s">
        <v>35</v>
      </c>
      <c r="I6" t="s">
        <v>28</v>
      </c>
    </row>
    <row r="7" spans="1:9" x14ac:dyDescent="0.25">
      <c r="A7" s="1">
        <v>45297</v>
      </c>
      <c r="B7" t="s">
        <v>36</v>
      </c>
      <c r="C7" t="s">
        <v>10</v>
      </c>
      <c r="D7">
        <v>2168.34</v>
      </c>
      <c r="E7" t="s">
        <v>37</v>
      </c>
      <c r="F7" t="s">
        <v>12</v>
      </c>
      <c r="G7" t="s">
        <v>34</v>
      </c>
      <c r="H7" t="s">
        <v>38</v>
      </c>
      <c r="I7" t="s">
        <v>39</v>
      </c>
    </row>
    <row r="8" spans="1:9" x14ac:dyDescent="0.25">
      <c r="A8" s="1">
        <v>45298</v>
      </c>
      <c r="B8" t="s">
        <v>40</v>
      </c>
      <c r="C8" t="s">
        <v>17</v>
      </c>
      <c r="D8">
        <v>2210.48</v>
      </c>
      <c r="E8" t="s">
        <v>41</v>
      </c>
      <c r="F8" t="s">
        <v>25</v>
      </c>
      <c r="G8" t="s">
        <v>26</v>
      </c>
      <c r="H8" t="s">
        <v>42</v>
      </c>
      <c r="I8" t="s">
        <v>43</v>
      </c>
    </row>
    <row r="9" spans="1:9" x14ac:dyDescent="0.25">
      <c r="A9" s="1">
        <v>45299</v>
      </c>
      <c r="B9" t="s">
        <v>44</v>
      </c>
      <c r="C9" t="s">
        <v>10</v>
      </c>
      <c r="D9">
        <v>4938.1099999999997</v>
      </c>
      <c r="E9" t="s">
        <v>11</v>
      </c>
      <c r="F9" t="s">
        <v>19</v>
      </c>
      <c r="G9" t="s">
        <v>26</v>
      </c>
      <c r="H9" t="s">
        <v>21</v>
      </c>
      <c r="I9" t="s">
        <v>45</v>
      </c>
    </row>
    <row r="10" spans="1:9" x14ac:dyDescent="0.25">
      <c r="A10" s="1">
        <v>45300</v>
      </c>
      <c r="B10" t="s">
        <v>46</v>
      </c>
      <c r="C10" t="s">
        <v>17</v>
      </c>
      <c r="D10">
        <v>3902.34</v>
      </c>
      <c r="E10" t="s">
        <v>47</v>
      </c>
      <c r="F10" t="s">
        <v>33</v>
      </c>
      <c r="G10" t="s">
        <v>20</v>
      </c>
      <c r="H10" t="s">
        <v>48</v>
      </c>
      <c r="I10" t="s">
        <v>45</v>
      </c>
    </row>
    <row r="11" spans="1:9" x14ac:dyDescent="0.25">
      <c r="A11" s="1">
        <v>45301</v>
      </c>
      <c r="B11" t="s">
        <v>49</v>
      </c>
      <c r="C11" t="s">
        <v>17</v>
      </c>
      <c r="D11">
        <v>1339.74</v>
      </c>
      <c r="E11" t="s">
        <v>24</v>
      </c>
      <c r="F11" t="s">
        <v>12</v>
      </c>
      <c r="G11" t="s">
        <v>13</v>
      </c>
      <c r="H11" t="s">
        <v>42</v>
      </c>
      <c r="I11" t="s">
        <v>31</v>
      </c>
    </row>
    <row r="12" spans="1:9" x14ac:dyDescent="0.25">
      <c r="A12" s="1">
        <v>45302</v>
      </c>
      <c r="B12" t="s">
        <v>50</v>
      </c>
      <c r="C12" t="s">
        <v>17</v>
      </c>
      <c r="D12">
        <v>2905.21</v>
      </c>
      <c r="E12" t="s">
        <v>51</v>
      </c>
      <c r="F12" t="s">
        <v>12</v>
      </c>
      <c r="G12" t="s">
        <v>52</v>
      </c>
      <c r="H12" t="s">
        <v>53</v>
      </c>
      <c r="I12" t="s">
        <v>22</v>
      </c>
    </row>
    <row r="13" spans="1:9" x14ac:dyDescent="0.25">
      <c r="A13" s="1">
        <v>45303</v>
      </c>
      <c r="B13" t="s">
        <v>54</v>
      </c>
      <c r="C13" t="s">
        <v>17</v>
      </c>
      <c r="D13">
        <v>2667.49</v>
      </c>
      <c r="E13" t="s">
        <v>18</v>
      </c>
      <c r="F13" t="s">
        <v>12</v>
      </c>
      <c r="G13" t="s">
        <v>52</v>
      </c>
      <c r="H13" t="s">
        <v>14</v>
      </c>
      <c r="I13" t="s">
        <v>22</v>
      </c>
    </row>
    <row r="14" spans="1:9" x14ac:dyDescent="0.25">
      <c r="A14" s="1">
        <v>45304</v>
      </c>
      <c r="B14" t="s">
        <v>55</v>
      </c>
      <c r="C14" t="s">
        <v>17</v>
      </c>
      <c r="D14">
        <v>4647.04</v>
      </c>
      <c r="E14" t="s">
        <v>37</v>
      </c>
      <c r="F14" t="s">
        <v>33</v>
      </c>
      <c r="G14" t="s">
        <v>26</v>
      </c>
      <c r="H14" t="s">
        <v>27</v>
      </c>
      <c r="I14" t="s">
        <v>31</v>
      </c>
    </row>
    <row r="15" spans="1:9" x14ac:dyDescent="0.25">
      <c r="A15" s="1">
        <v>45305</v>
      </c>
      <c r="B15" t="s">
        <v>56</v>
      </c>
      <c r="C15" t="s">
        <v>17</v>
      </c>
      <c r="D15">
        <v>4581.05</v>
      </c>
      <c r="E15" t="s">
        <v>47</v>
      </c>
      <c r="F15" t="s">
        <v>33</v>
      </c>
      <c r="G15" t="s">
        <v>20</v>
      </c>
      <c r="H15" t="s">
        <v>57</v>
      </c>
      <c r="I15" t="s">
        <v>58</v>
      </c>
    </row>
    <row r="16" spans="1:9" x14ac:dyDescent="0.25">
      <c r="A16" s="1">
        <v>45306</v>
      </c>
      <c r="B16" t="s">
        <v>59</v>
      </c>
      <c r="C16" t="s">
        <v>17</v>
      </c>
      <c r="D16">
        <v>2820.84</v>
      </c>
      <c r="E16" t="s">
        <v>41</v>
      </c>
      <c r="F16" t="s">
        <v>33</v>
      </c>
      <c r="G16" t="s">
        <v>52</v>
      </c>
      <c r="H16" t="s">
        <v>57</v>
      </c>
      <c r="I16" t="s">
        <v>39</v>
      </c>
    </row>
    <row r="17" spans="1:9" x14ac:dyDescent="0.25">
      <c r="A17" s="1">
        <v>45307</v>
      </c>
      <c r="B17" t="s">
        <v>60</v>
      </c>
      <c r="C17" t="s">
        <v>10</v>
      </c>
      <c r="D17">
        <v>1174.27</v>
      </c>
      <c r="E17" t="s">
        <v>61</v>
      </c>
      <c r="F17" t="s">
        <v>25</v>
      </c>
      <c r="G17" t="s">
        <v>26</v>
      </c>
      <c r="H17" t="s">
        <v>42</v>
      </c>
      <c r="I17" t="s">
        <v>45</v>
      </c>
    </row>
    <row r="18" spans="1:9" x14ac:dyDescent="0.25">
      <c r="A18" s="1">
        <v>45308</v>
      </c>
      <c r="B18" t="s">
        <v>62</v>
      </c>
      <c r="C18" t="s">
        <v>10</v>
      </c>
      <c r="D18">
        <v>3694.02</v>
      </c>
      <c r="E18" t="s">
        <v>41</v>
      </c>
      <c r="F18" t="s">
        <v>33</v>
      </c>
      <c r="G18" t="s">
        <v>13</v>
      </c>
      <c r="H18" t="s">
        <v>42</v>
      </c>
      <c r="I18" t="s">
        <v>63</v>
      </c>
    </row>
    <row r="19" spans="1:9" x14ac:dyDescent="0.25">
      <c r="A19" s="1">
        <v>45309</v>
      </c>
      <c r="B19" t="s">
        <v>64</v>
      </c>
      <c r="C19" t="s">
        <v>17</v>
      </c>
      <c r="D19">
        <v>3075.36</v>
      </c>
      <c r="E19" t="s">
        <v>41</v>
      </c>
      <c r="F19" t="s">
        <v>33</v>
      </c>
      <c r="G19" t="s">
        <v>34</v>
      </c>
      <c r="H19" t="s">
        <v>14</v>
      </c>
      <c r="I19" t="s">
        <v>63</v>
      </c>
    </row>
    <row r="20" spans="1:9" x14ac:dyDescent="0.25">
      <c r="A20" s="1">
        <v>45310</v>
      </c>
      <c r="B20" t="s">
        <v>65</v>
      </c>
      <c r="C20" t="s">
        <v>10</v>
      </c>
      <c r="D20">
        <v>2640.42</v>
      </c>
      <c r="E20" t="s">
        <v>37</v>
      </c>
      <c r="F20" t="s">
        <v>33</v>
      </c>
      <c r="G20" t="s">
        <v>52</v>
      </c>
      <c r="H20" t="s">
        <v>14</v>
      </c>
      <c r="I20" t="s">
        <v>15</v>
      </c>
    </row>
    <row r="21" spans="1:9" x14ac:dyDescent="0.25">
      <c r="A21" s="1">
        <v>45311</v>
      </c>
      <c r="B21" t="s">
        <v>66</v>
      </c>
      <c r="C21" t="s">
        <v>17</v>
      </c>
      <c r="D21">
        <v>1692.49</v>
      </c>
      <c r="E21" t="s">
        <v>51</v>
      </c>
      <c r="F21" t="s">
        <v>25</v>
      </c>
      <c r="G21" t="s">
        <v>20</v>
      </c>
      <c r="H21" t="s">
        <v>67</v>
      </c>
      <c r="I21" t="s">
        <v>45</v>
      </c>
    </row>
    <row r="22" spans="1:9" x14ac:dyDescent="0.25">
      <c r="A22" s="1">
        <v>45312</v>
      </c>
      <c r="B22" t="s">
        <v>68</v>
      </c>
      <c r="C22" t="s">
        <v>17</v>
      </c>
      <c r="D22">
        <v>2241.31</v>
      </c>
      <c r="E22" t="s">
        <v>51</v>
      </c>
      <c r="F22" t="s">
        <v>33</v>
      </c>
      <c r="G22" t="s">
        <v>34</v>
      </c>
      <c r="H22" t="s">
        <v>57</v>
      </c>
      <c r="I22" t="s">
        <v>58</v>
      </c>
    </row>
    <row r="23" spans="1:9" x14ac:dyDescent="0.25">
      <c r="A23" s="1">
        <v>45313</v>
      </c>
      <c r="B23" t="s">
        <v>69</v>
      </c>
      <c r="C23" t="s">
        <v>10</v>
      </c>
      <c r="D23">
        <v>2926.51</v>
      </c>
      <c r="E23" t="s">
        <v>37</v>
      </c>
      <c r="F23" t="s">
        <v>12</v>
      </c>
      <c r="G23" t="s">
        <v>13</v>
      </c>
      <c r="H23" t="s">
        <v>27</v>
      </c>
      <c r="I23" t="s">
        <v>43</v>
      </c>
    </row>
    <row r="24" spans="1:9" x14ac:dyDescent="0.25">
      <c r="A24" s="1">
        <v>45314</v>
      </c>
      <c r="B24" t="s">
        <v>70</v>
      </c>
      <c r="C24" t="s">
        <v>10</v>
      </c>
      <c r="D24">
        <v>2202.21</v>
      </c>
      <c r="E24" t="s">
        <v>47</v>
      </c>
      <c r="F24" t="s">
        <v>19</v>
      </c>
      <c r="G24" t="s">
        <v>13</v>
      </c>
      <c r="H24" t="s">
        <v>14</v>
      </c>
      <c r="I24" t="s">
        <v>58</v>
      </c>
    </row>
    <row r="25" spans="1:9" x14ac:dyDescent="0.25">
      <c r="A25" s="1">
        <v>45315</v>
      </c>
      <c r="B25" t="s">
        <v>71</v>
      </c>
      <c r="C25" t="s">
        <v>17</v>
      </c>
      <c r="D25">
        <v>3249.57</v>
      </c>
      <c r="E25" t="s">
        <v>24</v>
      </c>
      <c r="F25" t="s">
        <v>33</v>
      </c>
      <c r="G25" t="s">
        <v>13</v>
      </c>
      <c r="H25" t="s">
        <v>21</v>
      </c>
      <c r="I25" t="s">
        <v>31</v>
      </c>
    </row>
    <row r="26" spans="1:9" x14ac:dyDescent="0.25">
      <c r="A26" s="1">
        <v>45316</v>
      </c>
      <c r="B26" t="s">
        <v>72</v>
      </c>
      <c r="C26" t="s">
        <v>17</v>
      </c>
      <c r="D26">
        <v>2430.2600000000002</v>
      </c>
      <c r="E26" t="s">
        <v>18</v>
      </c>
      <c r="F26" t="s">
        <v>19</v>
      </c>
      <c r="G26" t="s">
        <v>34</v>
      </c>
      <c r="H26" t="s">
        <v>27</v>
      </c>
      <c r="I26" t="s">
        <v>58</v>
      </c>
    </row>
    <row r="27" spans="1:9" x14ac:dyDescent="0.25">
      <c r="A27" s="1">
        <v>45317</v>
      </c>
      <c r="B27" t="s">
        <v>73</v>
      </c>
      <c r="C27" t="s">
        <v>10</v>
      </c>
      <c r="D27">
        <v>2724.49</v>
      </c>
      <c r="E27" t="s">
        <v>37</v>
      </c>
      <c r="F27" t="s">
        <v>19</v>
      </c>
      <c r="G27" t="s">
        <v>20</v>
      </c>
      <c r="H27" t="s">
        <v>27</v>
      </c>
      <c r="I27" t="s">
        <v>28</v>
      </c>
    </row>
    <row r="28" spans="1:9" x14ac:dyDescent="0.25">
      <c r="A28" s="1">
        <v>45318</v>
      </c>
      <c r="B28" t="s">
        <v>74</v>
      </c>
      <c r="C28" t="s">
        <v>17</v>
      </c>
      <c r="D28">
        <v>4300.75</v>
      </c>
      <c r="E28" t="s">
        <v>18</v>
      </c>
      <c r="F28" t="s">
        <v>33</v>
      </c>
      <c r="G28" t="s">
        <v>26</v>
      </c>
      <c r="H28" t="s">
        <v>53</v>
      </c>
      <c r="I28" t="s">
        <v>75</v>
      </c>
    </row>
    <row r="29" spans="1:9" x14ac:dyDescent="0.25">
      <c r="A29" s="1">
        <v>45319</v>
      </c>
      <c r="B29" t="s">
        <v>76</v>
      </c>
      <c r="C29" t="s">
        <v>10</v>
      </c>
      <c r="D29">
        <v>2788.92</v>
      </c>
      <c r="E29" t="s">
        <v>61</v>
      </c>
      <c r="F29" t="s">
        <v>19</v>
      </c>
      <c r="G29" t="s">
        <v>20</v>
      </c>
      <c r="H29" t="s">
        <v>27</v>
      </c>
      <c r="I29" t="s">
        <v>39</v>
      </c>
    </row>
    <row r="30" spans="1:9" x14ac:dyDescent="0.25">
      <c r="A30" s="1">
        <v>45320</v>
      </c>
      <c r="B30" t="s">
        <v>77</v>
      </c>
      <c r="C30" t="s">
        <v>10</v>
      </c>
      <c r="D30">
        <v>4814.4799999999996</v>
      </c>
      <c r="E30" t="s">
        <v>37</v>
      </c>
      <c r="F30" t="s">
        <v>19</v>
      </c>
      <c r="G30" t="s">
        <v>26</v>
      </c>
      <c r="H30" t="s">
        <v>27</v>
      </c>
      <c r="I30" t="s">
        <v>31</v>
      </c>
    </row>
    <row r="31" spans="1:9" x14ac:dyDescent="0.25">
      <c r="A31" s="1">
        <v>45321</v>
      </c>
      <c r="B31" t="s">
        <v>78</v>
      </c>
      <c r="C31" t="s">
        <v>17</v>
      </c>
      <c r="D31">
        <v>2925</v>
      </c>
      <c r="E31" t="s">
        <v>61</v>
      </c>
      <c r="F31" t="s">
        <v>12</v>
      </c>
      <c r="G31" t="s">
        <v>26</v>
      </c>
      <c r="H31" t="s">
        <v>42</v>
      </c>
      <c r="I31" t="s">
        <v>63</v>
      </c>
    </row>
    <row r="32" spans="1:9" x14ac:dyDescent="0.25">
      <c r="A32" s="1">
        <v>45322</v>
      </c>
      <c r="B32" t="s">
        <v>79</v>
      </c>
      <c r="C32" t="s">
        <v>10</v>
      </c>
      <c r="D32">
        <v>4205.25</v>
      </c>
      <c r="E32" t="s">
        <v>51</v>
      </c>
      <c r="F32" t="s">
        <v>12</v>
      </c>
      <c r="G32" t="s">
        <v>26</v>
      </c>
      <c r="H32" t="s">
        <v>35</v>
      </c>
      <c r="I32" t="s">
        <v>75</v>
      </c>
    </row>
    <row r="33" spans="1:9" x14ac:dyDescent="0.25">
      <c r="A33" s="1">
        <v>45323</v>
      </c>
      <c r="B33" t="s">
        <v>80</v>
      </c>
      <c r="C33" t="s">
        <v>10</v>
      </c>
      <c r="D33">
        <v>2812.05</v>
      </c>
      <c r="E33" t="s">
        <v>24</v>
      </c>
      <c r="F33" t="s">
        <v>12</v>
      </c>
      <c r="G33" t="s">
        <v>26</v>
      </c>
      <c r="H33" t="s">
        <v>35</v>
      </c>
      <c r="I33" t="s">
        <v>31</v>
      </c>
    </row>
    <row r="34" spans="1:9" x14ac:dyDescent="0.25">
      <c r="A34" s="1">
        <v>45324</v>
      </c>
      <c r="B34" t="s">
        <v>81</v>
      </c>
      <c r="C34" t="s">
        <v>17</v>
      </c>
      <c r="D34">
        <v>2757.42</v>
      </c>
      <c r="E34" t="s">
        <v>47</v>
      </c>
      <c r="F34" t="s">
        <v>12</v>
      </c>
      <c r="G34" t="s">
        <v>34</v>
      </c>
      <c r="H34" t="s">
        <v>35</v>
      </c>
      <c r="I34" t="s">
        <v>28</v>
      </c>
    </row>
    <row r="35" spans="1:9" x14ac:dyDescent="0.25">
      <c r="A35" s="1">
        <v>45325</v>
      </c>
      <c r="B35" t="s">
        <v>82</v>
      </c>
      <c r="C35" t="s">
        <v>17</v>
      </c>
      <c r="D35">
        <v>4823.8500000000004</v>
      </c>
      <c r="E35" t="s">
        <v>61</v>
      </c>
      <c r="F35" t="s">
        <v>33</v>
      </c>
      <c r="G35" t="s">
        <v>34</v>
      </c>
      <c r="H35" t="s">
        <v>35</v>
      </c>
      <c r="I35" t="s">
        <v>45</v>
      </c>
    </row>
    <row r="36" spans="1:9" x14ac:dyDescent="0.25">
      <c r="A36" s="1">
        <v>45326</v>
      </c>
      <c r="B36" t="s">
        <v>83</v>
      </c>
      <c r="C36" t="s">
        <v>10</v>
      </c>
      <c r="D36">
        <v>1268.0999999999999</v>
      </c>
      <c r="E36" t="s">
        <v>24</v>
      </c>
      <c r="F36" t="s">
        <v>12</v>
      </c>
      <c r="G36" t="s">
        <v>13</v>
      </c>
      <c r="H36" t="s">
        <v>53</v>
      </c>
      <c r="I36" t="s">
        <v>58</v>
      </c>
    </row>
    <row r="37" spans="1:9" x14ac:dyDescent="0.25">
      <c r="A37" s="1">
        <v>45327</v>
      </c>
      <c r="B37" t="s">
        <v>84</v>
      </c>
      <c r="C37" t="s">
        <v>17</v>
      </c>
      <c r="D37">
        <v>3046.35</v>
      </c>
      <c r="E37" t="s">
        <v>37</v>
      </c>
      <c r="F37" t="s">
        <v>19</v>
      </c>
      <c r="G37" t="s">
        <v>26</v>
      </c>
      <c r="H37" t="s">
        <v>48</v>
      </c>
      <c r="I37" t="s">
        <v>28</v>
      </c>
    </row>
    <row r="38" spans="1:9" x14ac:dyDescent="0.25">
      <c r="A38" s="1">
        <v>45328</v>
      </c>
      <c r="B38" t="s">
        <v>85</v>
      </c>
      <c r="C38" t="s">
        <v>17</v>
      </c>
      <c r="D38">
        <v>1275.8699999999999</v>
      </c>
      <c r="E38" t="s">
        <v>24</v>
      </c>
      <c r="F38" t="s">
        <v>33</v>
      </c>
      <c r="G38" t="s">
        <v>20</v>
      </c>
      <c r="H38" t="s">
        <v>27</v>
      </c>
      <c r="I38" t="s">
        <v>45</v>
      </c>
    </row>
    <row r="39" spans="1:9" x14ac:dyDescent="0.25">
      <c r="A39" s="1">
        <v>45329</v>
      </c>
      <c r="B39" t="s">
        <v>86</v>
      </c>
      <c r="C39" t="s">
        <v>10</v>
      </c>
      <c r="D39">
        <v>4567.58</v>
      </c>
      <c r="E39" t="s">
        <v>37</v>
      </c>
      <c r="F39" t="s">
        <v>33</v>
      </c>
      <c r="G39" t="s">
        <v>52</v>
      </c>
      <c r="H39" t="s">
        <v>38</v>
      </c>
      <c r="I39" t="s">
        <v>39</v>
      </c>
    </row>
    <row r="40" spans="1:9" x14ac:dyDescent="0.25">
      <c r="A40" s="1">
        <v>45330</v>
      </c>
      <c r="B40" t="s">
        <v>87</v>
      </c>
      <c r="C40" t="s">
        <v>10</v>
      </c>
      <c r="D40">
        <v>3019.16</v>
      </c>
      <c r="E40" t="s">
        <v>11</v>
      </c>
      <c r="F40" t="s">
        <v>12</v>
      </c>
      <c r="G40" t="s">
        <v>34</v>
      </c>
      <c r="H40" t="s">
        <v>42</v>
      </c>
      <c r="I40" t="s">
        <v>43</v>
      </c>
    </row>
    <row r="41" spans="1:9" x14ac:dyDescent="0.25">
      <c r="A41" s="1">
        <v>45331</v>
      </c>
      <c r="B41" t="s">
        <v>88</v>
      </c>
      <c r="C41" t="s">
        <v>17</v>
      </c>
      <c r="D41">
        <v>2054.06</v>
      </c>
      <c r="E41" t="s">
        <v>51</v>
      </c>
      <c r="F41" t="s">
        <v>12</v>
      </c>
      <c r="G41" t="s">
        <v>20</v>
      </c>
      <c r="H41" t="s">
        <v>42</v>
      </c>
      <c r="I41" t="s">
        <v>45</v>
      </c>
    </row>
    <row r="42" spans="1:9" x14ac:dyDescent="0.25">
      <c r="A42" s="1">
        <v>45332</v>
      </c>
      <c r="B42" t="s">
        <v>89</v>
      </c>
      <c r="C42" t="s">
        <v>10</v>
      </c>
      <c r="D42">
        <v>1288.19</v>
      </c>
      <c r="E42" t="s">
        <v>37</v>
      </c>
      <c r="F42" t="s">
        <v>25</v>
      </c>
      <c r="G42" t="s">
        <v>52</v>
      </c>
      <c r="H42" t="s">
        <v>27</v>
      </c>
      <c r="I42" t="s">
        <v>75</v>
      </c>
    </row>
    <row r="43" spans="1:9" x14ac:dyDescent="0.25">
      <c r="A43" s="1">
        <v>45333</v>
      </c>
      <c r="B43" t="s">
        <v>90</v>
      </c>
      <c r="C43" t="s">
        <v>10</v>
      </c>
      <c r="D43">
        <v>3191.2</v>
      </c>
      <c r="E43" t="s">
        <v>30</v>
      </c>
      <c r="F43" t="s">
        <v>25</v>
      </c>
      <c r="G43" t="s">
        <v>20</v>
      </c>
      <c r="H43" t="s">
        <v>27</v>
      </c>
      <c r="I43" t="s">
        <v>45</v>
      </c>
    </row>
    <row r="44" spans="1:9" x14ac:dyDescent="0.25">
      <c r="A44" s="1">
        <v>45334</v>
      </c>
      <c r="B44" t="s">
        <v>91</v>
      </c>
      <c r="C44" t="s">
        <v>17</v>
      </c>
      <c r="D44">
        <v>3382.08</v>
      </c>
      <c r="E44" t="s">
        <v>37</v>
      </c>
      <c r="F44" t="s">
        <v>33</v>
      </c>
      <c r="G44" t="s">
        <v>20</v>
      </c>
      <c r="H44" t="s">
        <v>21</v>
      </c>
      <c r="I44" t="s">
        <v>28</v>
      </c>
    </row>
    <row r="45" spans="1:9" x14ac:dyDescent="0.25">
      <c r="A45" s="1">
        <v>45335</v>
      </c>
      <c r="B45" t="s">
        <v>92</v>
      </c>
      <c r="C45" t="s">
        <v>10</v>
      </c>
      <c r="D45">
        <v>1854.01</v>
      </c>
      <c r="E45" t="s">
        <v>61</v>
      </c>
      <c r="F45" t="s">
        <v>12</v>
      </c>
      <c r="G45" t="s">
        <v>13</v>
      </c>
      <c r="H45" t="s">
        <v>53</v>
      </c>
      <c r="I45" t="s">
        <v>45</v>
      </c>
    </row>
    <row r="46" spans="1:9" x14ac:dyDescent="0.25">
      <c r="A46" s="1">
        <v>45336</v>
      </c>
      <c r="B46" t="s">
        <v>93</v>
      </c>
      <c r="C46" t="s">
        <v>10</v>
      </c>
      <c r="D46">
        <v>2374.29</v>
      </c>
      <c r="E46" t="s">
        <v>37</v>
      </c>
      <c r="F46" t="s">
        <v>12</v>
      </c>
      <c r="G46" t="s">
        <v>13</v>
      </c>
      <c r="H46" t="s">
        <v>57</v>
      </c>
      <c r="I46" t="s">
        <v>75</v>
      </c>
    </row>
    <row r="47" spans="1:9" x14ac:dyDescent="0.25">
      <c r="A47" s="1">
        <v>45337</v>
      </c>
      <c r="B47" t="s">
        <v>94</v>
      </c>
      <c r="C47" t="s">
        <v>10</v>
      </c>
      <c r="D47">
        <v>3843.64</v>
      </c>
      <c r="E47" t="s">
        <v>30</v>
      </c>
      <c r="F47" t="s">
        <v>12</v>
      </c>
      <c r="G47" t="s">
        <v>26</v>
      </c>
      <c r="H47" t="s">
        <v>42</v>
      </c>
      <c r="I47" t="s">
        <v>28</v>
      </c>
    </row>
    <row r="48" spans="1:9" x14ac:dyDescent="0.25">
      <c r="A48" s="1">
        <v>45338</v>
      </c>
      <c r="B48" t="s">
        <v>95</v>
      </c>
      <c r="C48" t="s">
        <v>10</v>
      </c>
      <c r="D48">
        <v>2773.11</v>
      </c>
      <c r="E48" t="s">
        <v>61</v>
      </c>
      <c r="F48" t="s">
        <v>19</v>
      </c>
      <c r="G48" t="s">
        <v>52</v>
      </c>
      <c r="H48" t="s">
        <v>27</v>
      </c>
      <c r="I48" t="s">
        <v>31</v>
      </c>
    </row>
    <row r="49" spans="1:9" x14ac:dyDescent="0.25">
      <c r="A49" s="1">
        <v>45339</v>
      </c>
      <c r="B49" t="s">
        <v>96</v>
      </c>
      <c r="C49" t="s">
        <v>17</v>
      </c>
      <c r="D49">
        <v>4869.41</v>
      </c>
      <c r="E49" t="s">
        <v>18</v>
      </c>
      <c r="F49" t="s">
        <v>19</v>
      </c>
      <c r="G49" t="s">
        <v>26</v>
      </c>
      <c r="H49" t="s">
        <v>42</v>
      </c>
      <c r="I49" t="s">
        <v>75</v>
      </c>
    </row>
    <row r="50" spans="1:9" x14ac:dyDescent="0.25">
      <c r="A50" s="1">
        <v>45340</v>
      </c>
      <c r="B50" t="s">
        <v>97</v>
      </c>
      <c r="C50" t="s">
        <v>10</v>
      </c>
      <c r="D50">
        <v>3404.74</v>
      </c>
      <c r="E50" t="s">
        <v>51</v>
      </c>
      <c r="F50" t="s">
        <v>19</v>
      </c>
      <c r="G50" t="s">
        <v>34</v>
      </c>
      <c r="H50" t="s">
        <v>14</v>
      </c>
      <c r="I50" t="s">
        <v>75</v>
      </c>
    </row>
    <row r="51" spans="1:9" x14ac:dyDescent="0.25">
      <c r="A51" s="1">
        <v>45341</v>
      </c>
      <c r="B51" t="s">
        <v>98</v>
      </c>
      <c r="C51" t="s">
        <v>17</v>
      </c>
      <c r="D51">
        <v>2486.8200000000002</v>
      </c>
      <c r="E51" t="s">
        <v>18</v>
      </c>
      <c r="F51" t="s">
        <v>12</v>
      </c>
      <c r="G51" t="s">
        <v>20</v>
      </c>
      <c r="H51" t="s">
        <v>57</v>
      </c>
      <c r="I51" t="s">
        <v>75</v>
      </c>
    </row>
    <row r="52" spans="1:9" x14ac:dyDescent="0.25">
      <c r="A52" s="1">
        <v>45342</v>
      </c>
      <c r="B52" t="s">
        <v>99</v>
      </c>
      <c r="C52" t="s">
        <v>10</v>
      </c>
      <c r="D52">
        <v>3414.41</v>
      </c>
      <c r="E52" t="s">
        <v>24</v>
      </c>
      <c r="F52" t="s">
        <v>33</v>
      </c>
      <c r="G52" t="s">
        <v>34</v>
      </c>
      <c r="H52" t="s">
        <v>38</v>
      </c>
      <c r="I52" t="s">
        <v>43</v>
      </c>
    </row>
    <row r="53" spans="1:9" x14ac:dyDescent="0.25">
      <c r="A53" s="1">
        <v>45343</v>
      </c>
      <c r="B53" t="s">
        <v>100</v>
      </c>
      <c r="C53" t="s">
        <v>10</v>
      </c>
      <c r="D53">
        <v>1161.25</v>
      </c>
      <c r="E53" t="s">
        <v>61</v>
      </c>
      <c r="F53" t="s">
        <v>12</v>
      </c>
      <c r="G53" t="s">
        <v>13</v>
      </c>
      <c r="H53" t="s">
        <v>48</v>
      </c>
      <c r="I53" t="s">
        <v>63</v>
      </c>
    </row>
    <row r="54" spans="1:9" x14ac:dyDescent="0.25">
      <c r="A54" s="1">
        <v>45344</v>
      </c>
      <c r="B54" t="s">
        <v>101</v>
      </c>
      <c r="C54" t="s">
        <v>10</v>
      </c>
      <c r="D54">
        <v>3144.38</v>
      </c>
      <c r="E54" t="s">
        <v>11</v>
      </c>
      <c r="F54" t="s">
        <v>12</v>
      </c>
      <c r="G54" t="s">
        <v>20</v>
      </c>
      <c r="H54" t="s">
        <v>67</v>
      </c>
      <c r="I54" t="s">
        <v>63</v>
      </c>
    </row>
    <row r="55" spans="1:9" x14ac:dyDescent="0.25">
      <c r="A55" s="1">
        <v>45345</v>
      </c>
      <c r="B55" t="s">
        <v>102</v>
      </c>
      <c r="C55" t="s">
        <v>17</v>
      </c>
      <c r="D55">
        <v>1168.8800000000001</v>
      </c>
      <c r="E55" t="s">
        <v>41</v>
      </c>
      <c r="F55" t="s">
        <v>25</v>
      </c>
      <c r="G55" t="s">
        <v>34</v>
      </c>
      <c r="H55" t="s">
        <v>53</v>
      </c>
      <c r="I55" t="s">
        <v>45</v>
      </c>
    </row>
    <row r="56" spans="1:9" x14ac:dyDescent="0.25">
      <c r="A56" s="1">
        <v>45346</v>
      </c>
      <c r="B56" t="s">
        <v>103</v>
      </c>
      <c r="C56" t="s">
        <v>17</v>
      </c>
      <c r="D56">
        <v>4958.01</v>
      </c>
      <c r="E56" t="s">
        <v>47</v>
      </c>
      <c r="F56" t="s">
        <v>12</v>
      </c>
      <c r="G56" t="s">
        <v>34</v>
      </c>
      <c r="H56" t="s">
        <v>21</v>
      </c>
      <c r="I56" t="s">
        <v>15</v>
      </c>
    </row>
    <row r="57" spans="1:9" x14ac:dyDescent="0.25">
      <c r="A57" s="1">
        <v>45347</v>
      </c>
      <c r="B57" t="s">
        <v>104</v>
      </c>
      <c r="C57" t="s">
        <v>10</v>
      </c>
      <c r="D57">
        <v>1987.35</v>
      </c>
      <c r="E57" t="s">
        <v>30</v>
      </c>
      <c r="F57" t="s">
        <v>25</v>
      </c>
      <c r="G57" t="s">
        <v>26</v>
      </c>
      <c r="H57" t="s">
        <v>21</v>
      </c>
      <c r="I57" t="s">
        <v>75</v>
      </c>
    </row>
    <row r="58" spans="1:9" x14ac:dyDescent="0.25">
      <c r="A58" s="1">
        <v>45348</v>
      </c>
      <c r="B58" t="s">
        <v>105</v>
      </c>
      <c r="C58" t="s">
        <v>10</v>
      </c>
      <c r="D58">
        <v>4404.28</v>
      </c>
      <c r="E58" t="s">
        <v>24</v>
      </c>
      <c r="F58" t="s">
        <v>12</v>
      </c>
      <c r="G58" t="s">
        <v>13</v>
      </c>
      <c r="H58" t="s">
        <v>42</v>
      </c>
      <c r="I58" t="s">
        <v>22</v>
      </c>
    </row>
    <row r="59" spans="1:9" x14ac:dyDescent="0.25">
      <c r="A59" s="1">
        <v>45349</v>
      </c>
      <c r="B59" t="s">
        <v>106</v>
      </c>
      <c r="C59" t="s">
        <v>17</v>
      </c>
      <c r="D59">
        <v>3482.64</v>
      </c>
      <c r="E59" t="s">
        <v>61</v>
      </c>
      <c r="F59" t="s">
        <v>25</v>
      </c>
      <c r="G59" t="s">
        <v>13</v>
      </c>
      <c r="H59" t="s">
        <v>38</v>
      </c>
      <c r="I59" t="s">
        <v>63</v>
      </c>
    </row>
    <row r="60" spans="1:9" x14ac:dyDescent="0.25">
      <c r="A60" s="1">
        <v>45350</v>
      </c>
      <c r="B60" t="s">
        <v>107</v>
      </c>
      <c r="C60" t="s">
        <v>10</v>
      </c>
      <c r="D60">
        <v>4210.24</v>
      </c>
      <c r="E60" t="s">
        <v>30</v>
      </c>
      <c r="F60" t="s">
        <v>19</v>
      </c>
      <c r="G60" t="s">
        <v>20</v>
      </c>
      <c r="H60" t="s">
        <v>27</v>
      </c>
      <c r="I60" t="s">
        <v>58</v>
      </c>
    </row>
    <row r="61" spans="1:9" x14ac:dyDescent="0.25">
      <c r="A61" s="1">
        <v>45351</v>
      </c>
      <c r="B61" t="s">
        <v>108</v>
      </c>
      <c r="C61" t="s">
        <v>10</v>
      </c>
      <c r="D61">
        <v>4489.04</v>
      </c>
      <c r="E61" t="s">
        <v>47</v>
      </c>
      <c r="F61" t="s">
        <v>12</v>
      </c>
      <c r="G61" t="s">
        <v>52</v>
      </c>
      <c r="H61" t="s">
        <v>53</v>
      </c>
      <c r="I61" t="s">
        <v>75</v>
      </c>
    </row>
    <row r="62" spans="1:9" x14ac:dyDescent="0.25">
      <c r="A62" s="1">
        <v>45352</v>
      </c>
      <c r="B62" t="s">
        <v>109</v>
      </c>
      <c r="C62" t="s">
        <v>17</v>
      </c>
      <c r="D62">
        <v>4468.6899999999996</v>
      </c>
      <c r="E62" t="s">
        <v>11</v>
      </c>
      <c r="F62" t="s">
        <v>19</v>
      </c>
      <c r="G62" t="s">
        <v>20</v>
      </c>
      <c r="H62" t="s">
        <v>14</v>
      </c>
      <c r="I62" t="s">
        <v>63</v>
      </c>
    </row>
    <row r="63" spans="1:9" x14ac:dyDescent="0.25">
      <c r="A63" s="1">
        <v>45353</v>
      </c>
      <c r="B63" t="s">
        <v>110</v>
      </c>
      <c r="C63" t="s">
        <v>10</v>
      </c>
      <c r="D63">
        <v>3657.45</v>
      </c>
      <c r="E63" t="s">
        <v>47</v>
      </c>
      <c r="F63" t="s">
        <v>12</v>
      </c>
      <c r="G63" t="s">
        <v>26</v>
      </c>
      <c r="H63" t="s">
        <v>14</v>
      </c>
      <c r="I63" t="s">
        <v>45</v>
      </c>
    </row>
    <row r="64" spans="1:9" x14ac:dyDescent="0.25">
      <c r="A64" s="1">
        <v>45354</v>
      </c>
      <c r="B64" t="s">
        <v>111</v>
      </c>
      <c r="C64" t="s">
        <v>10</v>
      </c>
      <c r="D64">
        <v>1509.27</v>
      </c>
      <c r="E64" t="s">
        <v>47</v>
      </c>
      <c r="F64" t="s">
        <v>33</v>
      </c>
      <c r="G64" t="s">
        <v>34</v>
      </c>
      <c r="H64" t="s">
        <v>21</v>
      </c>
      <c r="I64" t="s">
        <v>45</v>
      </c>
    </row>
    <row r="65" spans="1:9" x14ac:dyDescent="0.25">
      <c r="A65" s="1">
        <v>45355</v>
      </c>
      <c r="B65" t="s">
        <v>112</v>
      </c>
      <c r="C65" t="s">
        <v>10</v>
      </c>
      <c r="D65">
        <v>4927.0600000000004</v>
      </c>
      <c r="E65" t="s">
        <v>61</v>
      </c>
      <c r="F65" t="s">
        <v>25</v>
      </c>
      <c r="G65" t="s">
        <v>34</v>
      </c>
      <c r="H65" t="s">
        <v>42</v>
      </c>
      <c r="I65" t="s">
        <v>43</v>
      </c>
    </row>
    <row r="66" spans="1:9" x14ac:dyDescent="0.25">
      <c r="A66" s="1">
        <v>45356</v>
      </c>
      <c r="B66" t="s">
        <v>113</v>
      </c>
      <c r="C66" t="s">
        <v>10</v>
      </c>
      <c r="D66">
        <v>4068.08</v>
      </c>
      <c r="E66" t="s">
        <v>24</v>
      </c>
      <c r="F66" t="s">
        <v>12</v>
      </c>
      <c r="G66" t="s">
        <v>52</v>
      </c>
      <c r="H66" t="s">
        <v>57</v>
      </c>
      <c r="I66" t="s">
        <v>31</v>
      </c>
    </row>
    <row r="67" spans="1:9" x14ac:dyDescent="0.25">
      <c r="A67" s="1">
        <v>45357</v>
      </c>
      <c r="B67" t="s">
        <v>114</v>
      </c>
      <c r="C67" t="s">
        <v>10</v>
      </c>
      <c r="D67">
        <v>3669.55</v>
      </c>
      <c r="E67" t="s">
        <v>41</v>
      </c>
      <c r="F67" t="s">
        <v>12</v>
      </c>
      <c r="G67" t="s">
        <v>52</v>
      </c>
      <c r="H67" t="s">
        <v>38</v>
      </c>
      <c r="I67" t="s">
        <v>39</v>
      </c>
    </row>
    <row r="68" spans="1:9" x14ac:dyDescent="0.25">
      <c r="A68" s="1">
        <v>45358</v>
      </c>
      <c r="B68" t="s">
        <v>115</v>
      </c>
      <c r="C68" t="s">
        <v>17</v>
      </c>
      <c r="D68">
        <v>2159.42</v>
      </c>
      <c r="E68" t="s">
        <v>47</v>
      </c>
      <c r="F68" t="s">
        <v>25</v>
      </c>
      <c r="G68" t="s">
        <v>34</v>
      </c>
      <c r="H68" t="s">
        <v>57</v>
      </c>
      <c r="I68" t="s">
        <v>45</v>
      </c>
    </row>
    <row r="69" spans="1:9" x14ac:dyDescent="0.25">
      <c r="A69" s="1">
        <v>45359</v>
      </c>
      <c r="B69" t="s">
        <v>116</v>
      </c>
      <c r="C69" t="s">
        <v>10</v>
      </c>
      <c r="D69">
        <v>4397.87</v>
      </c>
      <c r="E69" t="s">
        <v>47</v>
      </c>
      <c r="F69" t="s">
        <v>12</v>
      </c>
      <c r="G69" t="s">
        <v>20</v>
      </c>
      <c r="H69" t="s">
        <v>42</v>
      </c>
      <c r="I69" t="s">
        <v>45</v>
      </c>
    </row>
    <row r="70" spans="1:9" x14ac:dyDescent="0.25">
      <c r="A70" s="1">
        <v>45360</v>
      </c>
      <c r="B70" t="s">
        <v>117</v>
      </c>
      <c r="C70" t="s">
        <v>10</v>
      </c>
      <c r="D70">
        <v>3749.2</v>
      </c>
      <c r="E70" t="s">
        <v>30</v>
      </c>
      <c r="F70" t="s">
        <v>12</v>
      </c>
      <c r="G70" t="s">
        <v>52</v>
      </c>
      <c r="H70" t="s">
        <v>53</v>
      </c>
      <c r="I70" t="s">
        <v>45</v>
      </c>
    </row>
    <row r="71" spans="1:9" x14ac:dyDescent="0.25">
      <c r="A71" s="1">
        <v>45361</v>
      </c>
      <c r="B71" t="s">
        <v>118</v>
      </c>
      <c r="C71" t="s">
        <v>10</v>
      </c>
      <c r="D71">
        <v>2672.85</v>
      </c>
      <c r="E71" t="s">
        <v>37</v>
      </c>
      <c r="F71" t="s">
        <v>33</v>
      </c>
      <c r="G71" t="s">
        <v>52</v>
      </c>
      <c r="H71" t="s">
        <v>48</v>
      </c>
      <c r="I71" t="s">
        <v>45</v>
      </c>
    </row>
    <row r="72" spans="1:9" x14ac:dyDescent="0.25">
      <c r="A72" s="1">
        <v>45362</v>
      </c>
      <c r="B72" t="s">
        <v>119</v>
      </c>
      <c r="C72" t="s">
        <v>10</v>
      </c>
      <c r="D72">
        <v>4368.95</v>
      </c>
      <c r="E72" t="s">
        <v>37</v>
      </c>
      <c r="F72" t="s">
        <v>12</v>
      </c>
      <c r="G72" t="s">
        <v>20</v>
      </c>
      <c r="H72" t="s">
        <v>38</v>
      </c>
      <c r="I72" t="s">
        <v>63</v>
      </c>
    </row>
    <row r="73" spans="1:9" x14ac:dyDescent="0.25">
      <c r="A73" s="1">
        <v>45363</v>
      </c>
      <c r="B73" t="s">
        <v>120</v>
      </c>
      <c r="C73" t="s">
        <v>17</v>
      </c>
      <c r="D73">
        <v>2396.86</v>
      </c>
      <c r="E73" t="s">
        <v>37</v>
      </c>
      <c r="F73" t="s">
        <v>12</v>
      </c>
      <c r="G73" t="s">
        <v>52</v>
      </c>
      <c r="H73" t="s">
        <v>67</v>
      </c>
      <c r="I73" t="s">
        <v>63</v>
      </c>
    </row>
    <row r="74" spans="1:9" x14ac:dyDescent="0.25">
      <c r="A74" s="1">
        <v>45364</v>
      </c>
      <c r="B74" t="s">
        <v>121</v>
      </c>
      <c r="C74" t="s">
        <v>17</v>
      </c>
      <c r="D74">
        <v>1578.67</v>
      </c>
      <c r="E74" t="s">
        <v>37</v>
      </c>
      <c r="F74" t="s">
        <v>33</v>
      </c>
      <c r="G74" t="s">
        <v>20</v>
      </c>
      <c r="H74" t="s">
        <v>57</v>
      </c>
      <c r="I74" t="s">
        <v>45</v>
      </c>
    </row>
    <row r="75" spans="1:9" x14ac:dyDescent="0.25">
      <c r="A75" s="1">
        <v>45365</v>
      </c>
      <c r="B75" t="s">
        <v>122</v>
      </c>
      <c r="C75" t="s">
        <v>10</v>
      </c>
      <c r="D75">
        <v>1506.32</v>
      </c>
      <c r="E75" t="s">
        <v>61</v>
      </c>
      <c r="F75" t="s">
        <v>19</v>
      </c>
      <c r="G75" t="s">
        <v>26</v>
      </c>
      <c r="H75" t="s">
        <v>21</v>
      </c>
      <c r="I75" t="s">
        <v>39</v>
      </c>
    </row>
    <row r="76" spans="1:9" x14ac:dyDescent="0.25">
      <c r="A76" s="1">
        <v>45366</v>
      </c>
      <c r="B76" t="s">
        <v>123</v>
      </c>
      <c r="C76" t="s">
        <v>10</v>
      </c>
      <c r="D76">
        <v>4014.65</v>
      </c>
      <c r="E76" t="s">
        <v>30</v>
      </c>
      <c r="F76" t="s">
        <v>12</v>
      </c>
      <c r="G76" t="s">
        <v>52</v>
      </c>
      <c r="H76" t="s">
        <v>21</v>
      </c>
      <c r="I76" t="s">
        <v>39</v>
      </c>
    </row>
    <row r="77" spans="1:9" x14ac:dyDescent="0.25">
      <c r="A77" s="1">
        <v>45367</v>
      </c>
      <c r="B77" t="s">
        <v>124</v>
      </c>
      <c r="C77" t="s">
        <v>17</v>
      </c>
      <c r="D77">
        <v>1322.89</v>
      </c>
      <c r="E77" t="s">
        <v>37</v>
      </c>
      <c r="F77" t="s">
        <v>25</v>
      </c>
      <c r="G77" t="s">
        <v>20</v>
      </c>
      <c r="H77" t="s">
        <v>57</v>
      </c>
      <c r="I77" t="s">
        <v>28</v>
      </c>
    </row>
    <row r="78" spans="1:9" x14ac:dyDescent="0.25">
      <c r="A78" s="1">
        <v>45368</v>
      </c>
      <c r="B78" t="s">
        <v>125</v>
      </c>
      <c r="C78" t="s">
        <v>17</v>
      </c>
      <c r="D78">
        <v>3761.17</v>
      </c>
      <c r="E78" t="s">
        <v>41</v>
      </c>
      <c r="F78" t="s">
        <v>33</v>
      </c>
      <c r="G78" t="s">
        <v>13</v>
      </c>
      <c r="H78" t="s">
        <v>14</v>
      </c>
      <c r="I78" t="s">
        <v>45</v>
      </c>
    </row>
    <row r="79" spans="1:9" x14ac:dyDescent="0.25">
      <c r="A79" s="1">
        <v>45369</v>
      </c>
      <c r="B79" t="s">
        <v>126</v>
      </c>
      <c r="C79" t="s">
        <v>17</v>
      </c>
      <c r="D79">
        <v>4196.2700000000004</v>
      </c>
      <c r="E79" t="s">
        <v>37</v>
      </c>
      <c r="F79" t="s">
        <v>33</v>
      </c>
      <c r="G79" t="s">
        <v>20</v>
      </c>
      <c r="H79" t="s">
        <v>53</v>
      </c>
      <c r="I79" t="s">
        <v>39</v>
      </c>
    </row>
    <row r="80" spans="1:9" x14ac:dyDescent="0.25">
      <c r="A80" s="1">
        <v>45370</v>
      </c>
      <c r="B80" t="s">
        <v>127</v>
      </c>
      <c r="C80" t="s">
        <v>10</v>
      </c>
      <c r="D80">
        <v>1776.32</v>
      </c>
      <c r="E80" t="s">
        <v>24</v>
      </c>
      <c r="F80" t="s">
        <v>25</v>
      </c>
      <c r="G80" t="s">
        <v>52</v>
      </c>
      <c r="H80" t="s">
        <v>57</v>
      </c>
      <c r="I80" t="s">
        <v>31</v>
      </c>
    </row>
    <row r="81" spans="1:9" x14ac:dyDescent="0.25">
      <c r="A81" s="1">
        <v>45371</v>
      </c>
      <c r="B81" t="s">
        <v>128</v>
      </c>
      <c r="C81" t="s">
        <v>10</v>
      </c>
      <c r="D81">
        <v>3601.9</v>
      </c>
      <c r="E81" t="s">
        <v>37</v>
      </c>
      <c r="F81" t="s">
        <v>19</v>
      </c>
      <c r="G81" t="s">
        <v>26</v>
      </c>
      <c r="H81" t="s">
        <v>27</v>
      </c>
      <c r="I81" t="s">
        <v>15</v>
      </c>
    </row>
    <row r="82" spans="1:9" x14ac:dyDescent="0.25">
      <c r="A82" s="1">
        <v>45372</v>
      </c>
      <c r="B82" t="s">
        <v>129</v>
      </c>
      <c r="C82" t="s">
        <v>17</v>
      </c>
      <c r="D82">
        <v>2047.47</v>
      </c>
      <c r="E82" t="s">
        <v>24</v>
      </c>
      <c r="F82" t="s">
        <v>33</v>
      </c>
      <c r="G82" t="s">
        <v>20</v>
      </c>
      <c r="H82" t="s">
        <v>14</v>
      </c>
      <c r="I82" t="s">
        <v>43</v>
      </c>
    </row>
    <row r="83" spans="1:9" x14ac:dyDescent="0.25">
      <c r="A83" s="1">
        <v>45373</v>
      </c>
      <c r="B83" t="s">
        <v>130</v>
      </c>
      <c r="C83" t="s">
        <v>17</v>
      </c>
      <c r="D83">
        <v>3119.66</v>
      </c>
      <c r="E83" t="s">
        <v>24</v>
      </c>
      <c r="F83" t="s">
        <v>33</v>
      </c>
      <c r="G83" t="s">
        <v>34</v>
      </c>
      <c r="H83" t="s">
        <v>57</v>
      </c>
      <c r="I83" t="s">
        <v>58</v>
      </c>
    </row>
    <row r="84" spans="1:9" x14ac:dyDescent="0.25">
      <c r="A84" s="1">
        <v>45374</v>
      </c>
      <c r="B84" t="s">
        <v>131</v>
      </c>
      <c r="C84" t="s">
        <v>10</v>
      </c>
      <c r="D84">
        <v>4233.38</v>
      </c>
      <c r="E84" t="s">
        <v>47</v>
      </c>
      <c r="F84" t="s">
        <v>12</v>
      </c>
      <c r="G84" t="s">
        <v>26</v>
      </c>
      <c r="H84" t="s">
        <v>57</v>
      </c>
      <c r="I84" t="s">
        <v>63</v>
      </c>
    </row>
    <row r="85" spans="1:9" x14ac:dyDescent="0.25">
      <c r="A85" s="1">
        <v>45375</v>
      </c>
      <c r="B85" t="s">
        <v>132</v>
      </c>
      <c r="C85" t="s">
        <v>17</v>
      </c>
      <c r="D85">
        <v>1084.42</v>
      </c>
      <c r="E85" t="s">
        <v>18</v>
      </c>
      <c r="F85" t="s">
        <v>12</v>
      </c>
      <c r="G85" t="s">
        <v>26</v>
      </c>
      <c r="H85" t="s">
        <v>42</v>
      </c>
      <c r="I85" t="s">
        <v>22</v>
      </c>
    </row>
    <row r="86" spans="1:9" x14ac:dyDescent="0.25">
      <c r="A86" s="1">
        <v>45376</v>
      </c>
      <c r="B86" t="s">
        <v>133</v>
      </c>
      <c r="C86" t="s">
        <v>10</v>
      </c>
      <c r="D86">
        <v>4734.87</v>
      </c>
      <c r="E86" t="s">
        <v>37</v>
      </c>
      <c r="F86" t="s">
        <v>33</v>
      </c>
      <c r="G86" t="s">
        <v>26</v>
      </c>
      <c r="H86" t="s">
        <v>27</v>
      </c>
      <c r="I86" t="s">
        <v>39</v>
      </c>
    </row>
    <row r="87" spans="1:9" x14ac:dyDescent="0.25">
      <c r="A87" s="1">
        <v>45377</v>
      </c>
      <c r="B87" t="s">
        <v>134</v>
      </c>
      <c r="C87" t="s">
        <v>10</v>
      </c>
      <c r="D87">
        <v>1826.03</v>
      </c>
      <c r="E87" t="s">
        <v>61</v>
      </c>
      <c r="F87" t="s">
        <v>19</v>
      </c>
      <c r="G87" t="s">
        <v>20</v>
      </c>
      <c r="H87" t="s">
        <v>42</v>
      </c>
      <c r="I87" t="s">
        <v>15</v>
      </c>
    </row>
    <row r="88" spans="1:9" x14ac:dyDescent="0.25">
      <c r="A88" s="1">
        <v>45378</v>
      </c>
      <c r="B88" t="s">
        <v>135</v>
      </c>
      <c r="C88" t="s">
        <v>17</v>
      </c>
      <c r="D88">
        <v>4830.9399999999996</v>
      </c>
      <c r="E88" t="s">
        <v>47</v>
      </c>
      <c r="F88" t="s">
        <v>12</v>
      </c>
      <c r="G88" t="s">
        <v>26</v>
      </c>
      <c r="H88" t="s">
        <v>35</v>
      </c>
      <c r="I88" t="s">
        <v>75</v>
      </c>
    </row>
    <row r="89" spans="1:9" x14ac:dyDescent="0.25">
      <c r="A89" s="1">
        <v>45379</v>
      </c>
      <c r="B89" t="s">
        <v>136</v>
      </c>
      <c r="C89" t="s">
        <v>17</v>
      </c>
      <c r="D89">
        <v>1703.62</v>
      </c>
      <c r="E89" t="s">
        <v>11</v>
      </c>
      <c r="F89" t="s">
        <v>19</v>
      </c>
      <c r="G89" t="s">
        <v>26</v>
      </c>
      <c r="H89" t="s">
        <v>53</v>
      </c>
      <c r="I89" t="s">
        <v>63</v>
      </c>
    </row>
    <row r="90" spans="1:9" x14ac:dyDescent="0.25">
      <c r="A90" s="1">
        <v>45380</v>
      </c>
      <c r="B90" t="s">
        <v>137</v>
      </c>
      <c r="C90" t="s">
        <v>17</v>
      </c>
      <c r="D90">
        <v>4602.3100000000004</v>
      </c>
      <c r="E90" t="s">
        <v>30</v>
      </c>
      <c r="F90" t="s">
        <v>19</v>
      </c>
      <c r="G90" t="s">
        <v>20</v>
      </c>
      <c r="H90" t="s">
        <v>14</v>
      </c>
      <c r="I90" t="s">
        <v>43</v>
      </c>
    </row>
    <row r="91" spans="1:9" x14ac:dyDescent="0.25">
      <c r="A91" s="1">
        <v>45381</v>
      </c>
      <c r="B91" t="s">
        <v>138</v>
      </c>
      <c r="C91" t="s">
        <v>10</v>
      </c>
      <c r="D91">
        <v>1296.01</v>
      </c>
      <c r="E91" t="s">
        <v>41</v>
      </c>
      <c r="F91" t="s">
        <v>12</v>
      </c>
      <c r="G91" t="s">
        <v>26</v>
      </c>
      <c r="H91" t="s">
        <v>27</v>
      </c>
      <c r="I91" t="s">
        <v>45</v>
      </c>
    </row>
    <row r="92" spans="1:9" x14ac:dyDescent="0.25">
      <c r="A92" s="1">
        <v>45382</v>
      </c>
      <c r="B92" t="s">
        <v>139</v>
      </c>
      <c r="C92" t="s">
        <v>17</v>
      </c>
      <c r="D92">
        <v>4269.2700000000004</v>
      </c>
      <c r="E92" t="s">
        <v>47</v>
      </c>
      <c r="F92" t="s">
        <v>19</v>
      </c>
      <c r="G92" t="s">
        <v>52</v>
      </c>
      <c r="H92" t="s">
        <v>27</v>
      </c>
      <c r="I92" t="s">
        <v>22</v>
      </c>
    </row>
    <row r="93" spans="1:9" x14ac:dyDescent="0.25">
      <c r="A93" s="1">
        <v>45383</v>
      </c>
      <c r="B93" t="s">
        <v>140</v>
      </c>
      <c r="C93" t="s">
        <v>10</v>
      </c>
      <c r="D93">
        <v>2911.04</v>
      </c>
      <c r="E93" t="s">
        <v>30</v>
      </c>
      <c r="F93" t="s">
        <v>33</v>
      </c>
      <c r="G93" t="s">
        <v>20</v>
      </c>
      <c r="H93" t="s">
        <v>67</v>
      </c>
      <c r="I93" t="s">
        <v>22</v>
      </c>
    </row>
    <row r="94" spans="1:9" x14ac:dyDescent="0.25">
      <c r="A94" s="1">
        <v>45384</v>
      </c>
      <c r="B94" t="s">
        <v>141</v>
      </c>
      <c r="C94" t="s">
        <v>10</v>
      </c>
      <c r="D94">
        <v>3223.59</v>
      </c>
      <c r="E94" t="s">
        <v>11</v>
      </c>
      <c r="F94" t="s">
        <v>25</v>
      </c>
      <c r="G94" t="s">
        <v>13</v>
      </c>
      <c r="H94" t="s">
        <v>27</v>
      </c>
      <c r="I94" t="s">
        <v>43</v>
      </c>
    </row>
    <row r="95" spans="1:9" x14ac:dyDescent="0.25">
      <c r="A95" s="1">
        <v>45385</v>
      </c>
      <c r="B95" t="s">
        <v>142</v>
      </c>
      <c r="C95" t="s">
        <v>17</v>
      </c>
      <c r="D95">
        <v>2372.4299999999998</v>
      </c>
      <c r="E95" t="s">
        <v>24</v>
      </c>
      <c r="F95" t="s">
        <v>33</v>
      </c>
      <c r="G95" t="s">
        <v>20</v>
      </c>
      <c r="H95" t="s">
        <v>38</v>
      </c>
      <c r="I95" t="s">
        <v>22</v>
      </c>
    </row>
    <row r="96" spans="1:9" x14ac:dyDescent="0.25">
      <c r="A96" s="1">
        <v>45386</v>
      </c>
      <c r="B96" t="s">
        <v>143</v>
      </c>
      <c r="C96" t="s">
        <v>17</v>
      </c>
      <c r="D96">
        <v>3001.57</v>
      </c>
      <c r="E96" t="s">
        <v>61</v>
      </c>
      <c r="F96" t="s">
        <v>25</v>
      </c>
      <c r="G96" t="s">
        <v>26</v>
      </c>
      <c r="H96" t="s">
        <v>35</v>
      </c>
      <c r="I96" t="s">
        <v>39</v>
      </c>
    </row>
    <row r="97" spans="1:9" x14ac:dyDescent="0.25">
      <c r="A97" s="1">
        <v>45387</v>
      </c>
      <c r="B97" t="s">
        <v>144</v>
      </c>
      <c r="C97" t="s">
        <v>17</v>
      </c>
      <c r="D97">
        <v>4542.55</v>
      </c>
      <c r="E97" t="s">
        <v>61</v>
      </c>
      <c r="F97" t="s">
        <v>19</v>
      </c>
      <c r="G97" t="s">
        <v>34</v>
      </c>
      <c r="H97" t="s">
        <v>35</v>
      </c>
      <c r="I97" t="s">
        <v>39</v>
      </c>
    </row>
    <row r="98" spans="1:9" x14ac:dyDescent="0.25">
      <c r="A98" s="1">
        <v>45388</v>
      </c>
      <c r="B98" t="s">
        <v>145</v>
      </c>
      <c r="C98" t="s">
        <v>17</v>
      </c>
      <c r="D98">
        <v>2976.77</v>
      </c>
      <c r="E98" t="s">
        <v>24</v>
      </c>
      <c r="F98" t="s">
        <v>25</v>
      </c>
      <c r="G98" t="s">
        <v>26</v>
      </c>
      <c r="H98" t="s">
        <v>35</v>
      </c>
      <c r="I98" t="s">
        <v>39</v>
      </c>
    </row>
    <row r="99" spans="1:9" x14ac:dyDescent="0.25">
      <c r="A99" s="1">
        <v>45389</v>
      </c>
      <c r="B99" t="s">
        <v>146</v>
      </c>
      <c r="C99" t="s">
        <v>17</v>
      </c>
      <c r="D99">
        <v>3029.88</v>
      </c>
      <c r="E99" t="s">
        <v>37</v>
      </c>
      <c r="F99" t="s">
        <v>25</v>
      </c>
      <c r="G99" t="s">
        <v>13</v>
      </c>
      <c r="H99" t="s">
        <v>14</v>
      </c>
      <c r="I99" t="s">
        <v>45</v>
      </c>
    </row>
    <row r="100" spans="1:9" x14ac:dyDescent="0.25">
      <c r="A100" s="1">
        <v>45390</v>
      </c>
      <c r="B100" t="s">
        <v>147</v>
      </c>
      <c r="C100" t="s">
        <v>10</v>
      </c>
      <c r="D100">
        <v>3710.79</v>
      </c>
      <c r="E100" t="s">
        <v>47</v>
      </c>
      <c r="F100" t="s">
        <v>19</v>
      </c>
      <c r="G100" t="s">
        <v>34</v>
      </c>
      <c r="H100" t="s">
        <v>21</v>
      </c>
      <c r="I100" t="s">
        <v>58</v>
      </c>
    </row>
    <row r="101" spans="1:9" x14ac:dyDescent="0.25">
      <c r="A101" s="1">
        <v>45391</v>
      </c>
      <c r="B101" t="s">
        <v>148</v>
      </c>
      <c r="C101" t="s">
        <v>17</v>
      </c>
      <c r="D101">
        <v>2756.23</v>
      </c>
      <c r="E101" t="s">
        <v>47</v>
      </c>
      <c r="F101" t="s">
        <v>33</v>
      </c>
      <c r="G101" t="s">
        <v>13</v>
      </c>
      <c r="H101" t="s">
        <v>21</v>
      </c>
      <c r="I101" t="s">
        <v>45</v>
      </c>
    </row>
    <row r="102" spans="1:9" x14ac:dyDescent="0.25">
      <c r="A102" s="1">
        <v>45392</v>
      </c>
      <c r="B102" t="s">
        <v>149</v>
      </c>
      <c r="C102" t="s">
        <v>10</v>
      </c>
      <c r="D102">
        <v>4912.8</v>
      </c>
      <c r="E102" t="s">
        <v>24</v>
      </c>
      <c r="F102" t="s">
        <v>12</v>
      </c>
      <c r="G102" t="s">
        <v>20</v>
      </c>
      <c r="H102" t="s">
        <v>67</v>
      </c>
      <c r="I102" t="s">
        <v>28</v>
      </c>
    </row>
    <row r="103" spans="1:9" x14ac:dyDescent="0.25">
      <c r="A103" s="1">
        <v>45393</v>
      </c>
      <c r="B103" t="s">
        <v>150</v>
      </c>
      <c r="C103" t="s">
        <v>17</v>
      </c>
      <c r="D103">
        <v>4179.22</v>
      </c>
      <c r="E103" t="s">
        <v>51</v>
      </c>
      <c r="F103" t="s">
        <v>33</v>
      </c>
      <c r="G103" t="s">
        <v>52</v>
      </c>
      <c r="H103" t="s">
        <v>38</v>
      </c>
      <c r="I103" t="s">
        <v>31</v>
      </c>
    </row>
    <row r="104" spans="1:9" x14ac:dyDescent="0.25">
      <c r="A104" s="1">
        <v>45394</v>
      </c>
      <c r="B104" t="s">
        <v>151</v>
      </c>
      <c r="C104" t="s">
        <v>17</v>
      </c>
      <c r="D104">
        <v>2301.0500000000002</v>
      </c>
      <c r="E104" t="s">
        <v>51</v>
      </c>
      <c r="F104" t="s">
        <v>19</v>
      </c>
      <c r="G104" t="s">
        <v>34</v>
      </c>
      <c r="H104" t="s">
        <v>53</v>
      </c>
      <c r="I104" t="s">
        <v>39</v>
      </c>
    </row>
    <row r="105" spans="1:9" x14ac:dyDescent="0.25">
      <c r="A105" s="1">
        <v>45395</v>
      </c>
      <c r="B105" t="s">
        <v>152</v>
      </c>
      <c r="C105" t="s">
        <v>10</v>
      </c>
      <c r="D105">
        <v>2097.61</v>
      </c>
      <c r="E105" t="s">
        <v>11</v>
      </c>
      <c r="F105" t="s">
        <v>19</v>
      </c>
      <c r="G105" t="s">
        <v>34</v>
      </c>
      <c r="H105" t="s">
        <v>27</v>
      </c>
      <c r="I105" t="s">
        <v>45</v>
      </c>
    </row>
    <row r="106" spans="1:9" x14ac:dyDescent="0.25">
      <c r="A106" s="1">
        <v>45396</v>
      </c>
      <c r="B106" t="s">
        <v>153</v>
      </c>
      <c r="C106" t="s">
        <v>17</v>
      </c>
      <c r="D106">
        <v>3063.48</v>
      </c>
      <c r="E106" t="s">
        <v>24</v>
      </c>
      <c r="F106" t="s">
        <v>12</v>
      </c>
      <c r="G106" t="s">
        <v>34</v>
      </c>
      <c r="H106" t="s">
        <v>48</v>
      </c>
      <c r="I106" t="s">
        <v>63</v>
      </c>
    </row>
    <row r="107" spans="1:9" x14ac:dyDescent="0.25">
      <c r="A107" s="1">
        <v>45397</v>
      </c>
      <c r="B107" t="s">
        <v>154</v>
      </c>
      <c r="C107" t="s">
        <v>10</v>
      </c>
      <c r="D107">
        <v>1762.29</v>
      </c>
      <c r="E107" t="s">
        <v>47</v>
      </c>
      <c r="F107" t="s">
        <v>19</v>
      </c>
      <c r="G107" t="s">
        <v>20</v>
      </c>
      <c r="H107" t="s">
        <v>27</v>
      </c>
      <c r="I107" t="s">
        <v>75</v>
      </c>
    </row>
    <row r="108" spans="1:9" x14ac:dyDescent="0.25">
      <c r="A108" s="1">
        <v>45398</v>
      </c>
      <c r="B108" t="s">
        <v>155</v>
      </c>
      <c r="C108" t="s">
        <v>17</v>
      </c>
      <c r="D108">
        <v>1144.53</v>
      </c>
      <c r="E108" t="s">
        <v>51</v>
      </c>
      <c r="F108" t="s">
        <v>33</v>
      </c>
      <c r="G108" t="s">
        <v>26</v>
      </c>
      <c r="H108" t="s">
        <v>21</v>
      </c>
      <c r="I108" t="s">
        <v>58</v>
      </c>
    </row>
    <row r="109" spans="1:9" x14ac:dyDescent="0.25">
      <c r="A109" s="1">
        <v>45399</v>
      </c>
      <c r="B109" t="s">
        <v>156</v>
      </c>
      <c r="C109" t="s">
        <v>17</v>
      </c>
      <c r="D109">
        <v>4463.79</v>
      </c>
      <c r="E109" t="s">
        <v>51</v>
      </c>
      <c r="F109" t="s">
        <v>33</v>
      </c>
      <c r="G109" t="s">
        <v>34</v>
      </c>
      <c r="H109" t="s">
        <v>21</v>
      </c>
      <c r="I109" t="s">
        <v>28</v>
      </c>
    </row>
    <row r="110" spans="1:9" x14ac:dyDescent="0.25">
      <c r="A110" s="1">
        <v>45400</v>
      </c>
      <c r="B110" t="s">
        <v>157</v>
      </c>
      <c r="C110" t="s">
        <v>10</v>
      </c>
      <c r="D110">
        <v>3967.72</v>
      </c>
      <c r="E110" t="s">
        <v>51</v>
      </c>
      <c r="F110" t="s">
        <v>25</v>
      </c>
      <c r="G110" t="s">
        <v>20</v>
      </c>
      <c r="H110" t="s">
        <v>57</v>
      </c>
      <c r="I110" t="s">
        <v>63</v>
      </c>
    </row>
    <row r="111" spans="1:9" x14ac:dyDescent="0.25">
      <c r="A111" s="1">
        <v>45401</v>
      </c>
      <c r="B111" t="s">
        <v>158</v>
      </c>
      <c r="C111" t="s">
        <v>17</v>
      </c>
      <c r="D111">
        <v>1029.74</v>
      </c>
      <c r="E111" t="s">
        <v>61</v>
      </c>
      <c r="F111" t="s">
        <v>19</v>
      </c>
      <c r="G111" t="s">
        <v>13</v>
      </c>
      <c r="H111" t="s">
        <v>14</v>
      </c>
      <c r="I111" t="s">
        <v>43</v>
      </c>
    </row>
    <row r="112" spans="1:9" x14ac:dyDescent="0.25">
      <c r="A112" s="1">
        <v>45402</v>
      </c>
      <c r="B112" t="s">
        <v>159</v>
      </c>
      <c r="C112" t="s">
        <v>17</v>
      </c>
      <c r="D112">
        <v>4501.45</v>
      </c>
      <c r="E112" t="s">
        <v>24</v>
      </c>
      <c r="F112" t="s">
        <v>12</v>
      </c>
      <c r="G112" t="s">
        <v>13</v>
      </c>
      <c r="H112" t="s">
        <v>48</v>
      </c>
      <c r="I112" t="s">
        <v>43</v>
      </c>
    </row>
    <row r="113" spans="1:9" x14ac:dyDescent="0.25">
      <c r="A113" s="1">
        <v>45403</v>
      </c>
      <c r="B113" t="s">
        <v>160</v>
      </c>
      <c r="C113" t="s">
        <v>10</v>
      </c>
      <c r="D113">
        <v>3921.16</v>
      </c>
      <c r="E113" t="s">
        <v>24</v>
      </c>
      <c r="F113" t="s">
        <v>12</v>
      </c>
      <c r="G113" t="s">
        <v>52</v>
      </c>
      <c r="H113" t="s">
        <v>53</v>
      </c>
      <c r="I113" t="s">
        <v>75</v>
      </c>
    </row>
    <row r="114" spans="1:9" x14ac:dyDescent="0.25">
      <c r="A114" s="1">
        <v>45404</v>
      </c>
      <c r="B114" t="s">
        <v>161</v>
      </c>
      <c r="C114" t="s">
        <v>10</v>
      </c>
      <c r="D114">
        <v>3101.49</v>
      </c>
      <c r="E114" t="s">
        <v>61</v>
      </c>
      <c r="F114" t="s">
        <v>19</v>
      </c>
      <c r="G114" t="s">
        <v>52</v>
      </c>
      <c r="H114" t="s">
        <v>27</v>
      </c>
      <c r="I114" t="s">
        <v>63</v>
      </c>
    </row>
    <row r="115" spans="1:9" x14ac:dyDescent="0.25">
      <c r="A115" s="1">
        <v>45405</v>
      </c>
      <c r="B115" t="s">
        <v>162</v>
      </c>
      <c r="C115" t="s">
        <v>17</v>
      </c>
      <c r="D115">
        <v>3475.02</v>
      </c>
      <c r="E115" t="s">
        <v>47</v>
      </c>
      <c r="F115" t="s">
        <v>19</v>
      </c>
      <c r="G115" t="s">
        <v>52</v>
      </c>
      <c r="H115" t="s">
        <v>42</v>
      </c>
      <c r="I115" t="s">
        <v>31</v>
      </c>
    </row>
    <row r="116" spans="1:9" x14ac:dyDescent="0.25">
      <c r="A116" s="1">
        <v>45406</v>
      </c>
      <c r="B116" t="s">
        <v>163</v>
      </c>
      <c r="C116" t="s">
        <v>17</v>
      </c>
      <c r="D116">
        <v>3291.89</v>
      </c>
      <c r="E116" t="s">
        <v>30</v>
      </c>
      <c r="F116" t="s">
        <v>19</v>
      </c>
      <c r="G116" t="s">
        <v>52</v>
      </c>
      <c r="H116" t="s">
        <v>38</v>
      </c>
      <c r="I116" t="s">
        <v>22</v>
      </c>
    </row>
    <row r="117" spans="1:9" x14ac:dyDescent="0.25">
      <c r="A117" s="1">
        <v>45407</v>
      </c>
      <c r="B117" t="s">
        <v>164</v>
      </c>
      <c r="C117" t="s">
        <v>17</v>
      </c>
      <c r="D117">
        <v>4706.3100000000004</v>
      </c>
      <c r="E117" t="s">
        <v>41</v>
      </c>
      <c r="F117" t="s">
        <v>33</v>
      </c>
      <c r="G117" t="s">
        <v>52</v>
      </c>
      <c r="H117" t="s">
        <v>14</v>
      </c>
      <c r="I117" t="s">
        <v>39</v>
      </c>
    </row>
    <row r="118" spans="1:9" x14ac:dyDescent="0.25">
      <c r="A118" s="1">
        <v>45408</v>
      </c>
      <c r="B118" t="s">
        <v>165</v>
      </c>
      <c r="C118" t="s">
        <v>10</v>
      </c>
      <c r="D118">
        <v>1568.66</v>
      </c>
      <c r="E118" t="s">
        <v>61</v>
      </c>
      <c r="F118" t="s">
        <v>12</v>
      </c>
      <c r="G118" t="s">
        <v>20</v>
      </c>
      <c r="H118" t="s">
        <v>48</v>
      </c>
      <c r="I118" t="s">
        <v>63</v>
      </c>
    </row>
    <row r="119" spans="1:9" x14ac:dyDescent="0.25">
      <c r="A119" s="1">
        <v>45409</v>
      </c>
      <c r="B119" t="s">
        <v>166</v>
      </c>
      <c r="C119" t="s">
        <v>10</v>
      </c>
      <c r="D119">
        <v>1483.04</v>
      </c>
      <c r="E119" t="s">
        <v>30</v>
      </c>
      <c r="F119" t="s">
        <v>19</v>
      </c>
      <c r="G119" t="s">
        <v>13</v>
      </c>
      <c r="H119" t="s">
        <v>53</v>
      </c>
      <c r="I119" t="s">
        <v>75</v>
      </c>
    </row>
    <row r="120" spans="1:9" x14ac:dyDescent="0.25">
      <c r="A120" s="1">
        <v>45410</v>
      </c>
      <c r="B120" t="s">
        <v>167</v>
      </c>
      <c r="C120" t="s">
        <v>10</v>
      </c>
      <c r="D120">
        <v>4866.42</v>
      </c>
      <c r="E120" t="s">
        <v>47</v>
      </c>
      <c r="F120" t="s">
        <v>33</v>
      </c>
      <c r="G120" t="s">
        <v>13</v>
      </c>
      <c r="H120" t="s">
        <v>53</v>
      </c>
      <c r="I120" t="s">
        <v>63</v>
      </c>
    </row>
    <row r="121" spans="1:9" x14ac:dyDescent="0.25">
      <c r="A121" s="1">
        <v>45411</v>
      </c>
      <c r="B121" t="s">
        <v>168</v>
      </c>
      <c r="C121" t="s">
        <v>17</v>
      </c>
      <c r="D121">
        <v>2027.48</v>
      </c>
      <c r="E121" t="s">
        <v>11</v>
      </c>
      <c r="F121" t="s">
        <v>33</v>
      </c>
      <c r="G121" t="s">
        <v>26</v>
      </c>
      <c r="H121" t="s">
        <v>38</v>
      </c>
      <c r="I121" t="s">
        <v>22</v>
      </c>
    </row>
    <row r="122" spans="1:9" x14ac:dyDescent="0.25">
      <c r="A122" s="1">
        <v>45412</v>
      </c>
      <c r="B122" t="s">
        <v>169</v>
      </c>
      <c r="C122" t="s">
        <v>10</v>
      </c>
      <c r="D122">
        <v>1973.13</v>
      </c>
      <c r="E122" t="s">
        <v>51</v>
      </c>
      <c r="F122" t="s">
        <v>12</v>
      </c>
      <c r="G122" t="s">
        <v>26</v>
      </c>
      <c r="H122" t="s">
        <v>14</v>
      </c>
      <c r="I122" t="s">
        <v>63</v>
      </c>
    </row>
    <row r="123" spans="1:9" x14ac:dyDescent="0.25">
      <c r="A123" s="1">
        <v>45413</v>
      </c>
      <c r="B123" t="s">
        <v>170</v>
      </c>
      <c r="C123" t="s">
        <v>10</v>
      </c>
      <c r="D123">
        <v>3279.8</v>
      </c>
      <c r="E123" t="s">
        <v>18</v>
      </c>
      <c r="F123" t="s">
        <v>33</v>
      </c>
      <c r="G123" t="s">
        <v>52</v>
      </c>
      <c r="H123" t="s">
        <v>38</v>
      </c>
      <c r="I123" t="s">
        <v>43</v>
      </c>
    </row>
    <row r="124" spans="1:9" x14ac:dyDescent="0.25">
      <c r="A124" s="1">
        <v>45414</v>
      </c>
      <c r="B124" t="s">
        <v>171</v>
      </c>
      <c r="C124" t="s">
        <v>17</v>
      </c>
      <c r="D124">
        <v>1497.24</v>
      </c>
      <c r="E124" t="s">
        <v>18</v>
      </c>
      <c r="F124" t="s">
        <v>33</v>
      </c>
      <c r="G124" t="s">
        <v>20</v>
      </c>
      <c r="H124" t="s">
        <v>48</v>
      </c>
      <c r="I124" t="s">
        <v>39</v>
      </c>
    </row>
    <row r="125" spans="1:9" x14ac:dyDescent="0.25">
      <c r="A125" s="1">
        <v>45415</v>
      </c>
      <c r="B125" t="s">
        <v>172</v>
      </c>
      <c r="C125" t="s">
        <v>17</v>
      </c>
      <c r="D125">
        <v>4715.22</v>
      </c>
      <c r="E125" t="s">
        <v>47</v>
      </c>
      <c r="F125" t="s">
        <v>33</v>
      </c>
      <c r="G125" t="s">
        <v>20</v>
      </c>
      <c r="H125" t="s">
        <v>53</v>
      </c>
      <c r="I125" t="s">
        <v>58</v>
      </c>
    </row>
    <row r="126" spans="1:9" x14ac:dyDescent="0.25">
      <c r="A126" s="1">
        <v>45416</v>
      </c>
      <c r="B126" t="s">
        <v>173</v>
      </c>
      <c r="C126" t="s">
        <v>17</v>
      </c>
      <c r="D126">
        <v>1127.54</v>
      </c>
      <c r="E126" t="s">
        <v>51</v>
      </c>
      <c r="F126" t="s">
        <v>25</v>
      </c>
      <c r="G126" t="s">
        <v>26</v>
      </c>
      <c r="H126" t="s">
        <v>14</v>
      </c>
      <c r="I126" t="s">
        <v>22</v>
      </c>
    </row>
    <row r="127" spans="1:9" x14ac:dyDescent="0.25">
      <c r="A127" s="1">
        <v>45417</v>
      </c>
      <c r="B127" t="s">
        <v>174</v>
      </c>
      <c r="C127" t="s">
        <v>17</v>
      </c>
      <c r="D127">
        <v>2062.29</v>
      </c>
      <c r="E127" t="s">
        <v>30</v>
      </c>
      <c r="F127" t="s">
        <v>12</v>
      </c>
      <c r="G127" t="s">
        <v>13</v>
      </c>
      <c r="H127" t="s">
        <v>35</v>
      </c>
      <c r="I127" t="s">
        <v>58</v>
      </c>
    </row>
    <row r="128" spans="1:9" x14ac:dyDescent="0.25">
      <c r="A128" s="1">
        <v>45418</v>
      </c>
      <c r="B128" t="s">
        <v>175</v>
      </c>
      <c r="C128" t="s">
        <v>17</v>
      </c>
      <c r="D128">
        <v>4664.5200000000004</v>
      </c>
      <c r="E128" t="s">
        <v>18</v>
      </c>
      <c r="F128" t="s">
        <v>12</v>
      </c>
      <c r="G128" t="s">
        <v>26</v>
      </c>
      <c r="H128" t="s">
        <v>21</v>
      </c>
      <c r="I128" t="s">
        <v>39</v>
      </c>
    </row>
    <row r="129" spans="1:9" x14ac:dyDescent="0.25">
      <c r="A129" s="1">
        <v>45419</v>
      </c>
      <c r="B129" t="s">
        <v>176</v>
      </c>
      <c r="C129" t="s">
        <v>17</v>
      </c>
      <c r="D129">
        <v>1708.73</v>
      </c>
      <c r="E129" t="s">
        <v>18</v>
      </c>
      <c r="F129" t="s">
        <v>12</v>
      </c>
      <c r="G129" t="s">
        <v>34</v>
      </c>
      <c r="H129" t="s">
        <v>53</v>
      </c>
      <c r="I129" t="s">
        <v>28</v>
      </c>
    </row>
    <row r="130" spans="1:9" x14ac:dyDescent="0.25">
      <c r="A130" s="1">
        <v>45420</v>
      </c>
      <c r="B130" t="s">
        <v>177</v>
      </c>
      <c r="C130" t="s">
        <v>10</v>
      </c>
      <c r="D130">
        <v>4179.45</v>
      </c>
      <c r="E130" t="s">
        <v>47</v>
      </c>
      <c r="F130" t="s">
        <v>25</v>
      </c>
      <c r="G130" t="s">
        <v>34</v>
      </c>
      <c r="H130" t="s">
        <v>67</v>
      </c>
      <c r="I130" t="s">
        <v>45</v>
      </c>
    </row>
    <row r="131" spans="1:9" x14ac:dyDescent="0.25">
      <c r="A131" s="1">
        <v>45421</v>
      </c>
      <c r="B131" t="s">
        <v>178</v>
      </c>
      <c r="C131" t="s">
        <v>10</v>
      </c>
      <c r="D131">
        <v>4869.97</v>
      </c>
      <c r="E131" t="s">
        <v>24</v>
      </c>
      <c r="F131" t="s">
        <v>12</v>
      </c>
      <c r="G131" t="s">
        <v>20</v>
      </c>
      <c r="H131" t="s">
        <v>27</v>
      </c>
      <c r="I131" t="s">
        <v>58</v>
      </c>
    </row>
    <row r="132" spans="1:9" x14ac:dyDescent="0.25">
      <c r="A132" s="1">
        <v>45422</v>
      </c>
      <c r="B132" t="s">
        <v>179</v>
      </c>
      <c r="C132" t="s">
        <v>10</v>
      </c>
      <c r="D132">
        <v>3630.26</v>
      </c>
      <c r="E132" t="s">
        <v>61</v>
      </c>
      <c r="F132" t="s">
        <v>25</v>
      </c>
      <c r="G132" t="s">
        <v>34</v>
      </c>
      <c r="H132" t="s">
        <v>35</v>
      </c>
      <c r="I132" t="s">
        <v>58</v>
      </c>
    </row>
    <row r="133" spans="1:9" x14ac:dyDescent="0.25">
      <c r="A133" s="1">
        <v>45423</v>
      </c>
      <c r="B133" t="s">
        <v>180</v>
      </c>
      <c r="C133" t="s">
        <v>10</v>
      </c>
      <c r="D133">
        <v>2741.83</v>
      </c>
      <c r="E133" t="s">
        <v>18</v>
      </c>
      <c r="F133" t="s">
        <v>19</v>
      </c>
      <c r="G133" t="s">
        <v>13</v>
      </c>
      <c r="H133" t="s">
        <v>38</v>
      </c>
      <c r="I133" t="s">
        <v>31</v>
      </c>
    </row>
    <row r="134" spans="1:9" x14ac:dyDescent="0.25">
      <c r="A134" s="1">
        <v>45424</v>
      </c>
      <c r="B134" t="s">
        <v>181</v>
      </c>
      <c r="C134" t="s">
        <v>10</v>
      </c>
      <c r="D134">
        <v>4963.2</v>
      </c>
      <c r="E134" t="s">
        <v>30</v>
      </c>
      <c r="F134" t="s">
        <v>12</v>
      </c>
      <c r="G134" t="s">
        <v>13</v>
      </c>
      <c r="H134" t="s">
        <v>27</v>
      </c>
      <c r="I134" t="s">
        <v>63</v>
      </c>
    </row>
    <row r="135" spans="1:9" x14ac:dyDescent="0.25">
      <c r="A135" s="1">
        <v>45425</v>
      </c>
      <c r="B135" t="s">
        <v>182</v>
      </c>
      <c r="C135" t="s">
        <v>17</v>
      </c>
      <c r="D135">
        <v>3750.01</v>
      </c>
      <c r="E135" t="s">
        <v>61</v>
      </c>
      <c r="F135" t="s">
        <v>25</v>
      </c>
      <c r="G135" t="s">
        <v>13</v>
      </c>
      <c r="H135" t="s">
        <v>35</v>
      </c>
      <c r="I135" t="s">
        <v>15</v>
      </c>
    </row>
    <row r="136" spans="1:9" x14ac:dyDescent="0.25">
      <c r="A136" s="1">
        <v>45426</v>
      </c>
      <c r="B136" t="s">
        <v>183</v>
      </c>
      <c r="C136" t="s">
        <v>17</v>
      </c>
      <c r="D136">
        <v>1679.41</v>
      </c>
      <c r="E136" t="s">
        <v>51</v>
      </c>
      <c r="F136" t="s">
        <v>33</v>
      </c>
      <c r="G136" t="s">
        <v>20</v>
      </c>
      <c r="H136" t="s">
        <v>38</v>
      </c>
      <c r="I136" t="s">
        <v>15</v>
      </c>
    </row>
    <row r="137" spans="1:9" x14ac:dyDescent="0.25">
      <c r="A137" s="1">
        <v>45427</v>
      </c>
      <c r="B137" t="s">
        <v>184</v>
      </c>
      <c r="C137" t="s">
        <v>17</v>
      </c>
      <c r="D137">
        <v>2803.8</v>
      </c>
      <c r="E137" t="s">
        <v>41</v>
      </c>
      <c r="F137" t="s">
        <v>33</v>
      </c>
      <c r="G137" t="s">
        <v>34</v>
      </c>
      <c r="H137" t="s">
        <v>14</v>
      </c>
      <c r="I137" t="s">
        <v>58</v>
      </c>
    </row>
    <row r="138" spans="1:9" x14ac:dyDescent="0.25">
      <c r="A138" s="1">
        <v>45428</v>
      </c>
      <c r="B138" t="s">
        <v>185</v>
      </c>
      <c r="C138" t="s">
        <v>10</v>
      </c>
      <c r="D138">
        <v>1359.64</v>
      </c>
      <c r="E138" t="s">
        <v>30</v>
      </c>
      <c r="F138" t="s">
        <v>25</v>
      </c>
      <c r="G138" t="s">
        <v>20</v>
      </c>
      <c r="H138" t="s">
        <v>53</v>
      </c>
      <c r="I138" t="s">
        <v>43</v>
      </c>
    </row>
    <row r="139" spans="1:9" x14ac:dyDescent="0.25">
      <c r="A139" s="1">
        <v>45429</v>
      </c>
      <c r="B139" t="s">
        <v>186</v>
      </c>
      <c r="C139" t="s">
        <v>10</v>
      </c>
      <c r="D139">
        <v>3059</v>
      </c>
      <c r="E139" t="s">
        <v>51</v>
      </c>
      <c r="F139" t="s">
        <v>25</v>
      </c>
      <c r="G139" t="s">
        <v>52</v>
      </c>
      <c r="H139" t="s">
        <v>27</v>
      </c>
      <c r="I139" t="s">
        <v>31</v>
      </c>
    </row>
    <row r="140" spans="1:9" x14ac:dyDescent="0.25">
      <c r="A140" s="1">
        <v>45430</v>
      </c>
      <c r="B140" t="s">
        <v>187</v>
      </c>
      <c r="C140" t="s">
        <v>10</v>
      </c>
      <c r="D140">
        <v>2074.15</v>
      </c>
      <c r="E140" t="s">
        <v>41</v>
      </c>
      <c r="F140" t="s">
        <v>25</v>
      </c>
      <c r="G140" t="s">
        <v>52</v>
      </c>
      <c r="H140" t="s">
        <v>38</v>
      </c>
      <c r="I140" t="s">
        <v>15</v>
      </c>
    </row>
    <row r="141" spans="1:9" x14ac:dyDescent="0.25">
      <c r="A141" s="1">
        <v>45431</v>
      </c>
      <c r="B141" t="s">
        <v>188</v>
      </c>
      <c r="C141" t="s">
        <v>17</v>
      </c>
      <c r="D141">
        <v>3510.78</v>
      </c>
      <c r="E141" t="s">
        <v>61</v>
      </c>
      <c r="F141" t="s">
        <v>12</v>
      </c>
      <c r="G141" t="s">
        <v>34</v>
      </c>
      <c r="H141" t="s">
        <v>48</v>
      </c>
      <c r="I141" t="s">
        <v>58</v>
      </c>
    </row>
    <row r="142" spans="1:9" x14ac:dyDescent="0.25">
      <c r="A142" s="1">
        <v>45432</v>
      </c>
      <c r="B142" t="s">
        <v>189</v>
      </c>
      <c r="C142" t="s">
        <v>17</v>
      </c>
      <c r="D142">
        <v>1535.89</v>
      </c>
      <c r="E142" t="s">
        <v>24</v>
      </c>
      <c r="F142" t="s">
        <v>25</v>
      </c>
      <c r="G142" t="s">
        <v>13</v>
      </c>
      <c r="H142" t="s">
        <v>14</v>
      </c>
      <c r="I142" t="s">
        <v>39</v>
      </c>
    </row>
    <row r="143" spans="1:9" x14ac:dyDescent="0.25">
      <c r="A143" s="1">
        <v>45433</v>
      </c>
      <c r="B143" t="s">
        <v>190</v>
      </c>
      <c r="C143" t="s">
        <v>17</v>
      </c>
      <c r="D143">
        <v>4741.37</v>
      </c>
      <c r="E143" t="s">
        <v>47</v>
      </c>
      <c r="F143" t="s">
        <v>19</v>
      </c>
      <c r="G143" t="s">
        <v>13</v>
      </c>
      <c r="H143" t="s">
        <v>42</v>
      </c>
      <c r="I143" t="s">
        <v>63</v>
      </c>
    </row>
    <row r="144" spans="1:9" x14ac:dyDescent="0.25">
      <c r="A144" s="1">
        <v>45434</v>
      </c>
      <c r="B144" t="s">
        <v>191</v>
      </c>
      <c r="C144" t="s">
        <v>10</v>
      </c>
      <c r="D144">
        <v>1347.05</v>
      </c>
      <c r="E144" t="s">
        <v>51</v>
      </c>
      <c r="F144" t="s">
        <v>25</v>
      </c>
      <c r="G144" t="s">
        <v>26</v>
      </c>
      <c r="H144" t="s">
        <v>67</v>
      </c>
      <c r="I144" t="s">
        <v>15</v>
      </c>
    </row>
    <row r="145" spans="1:9" x14ac:dyDescent="0.25">
      <c r="A145" s="1">
        <v>45435</v>
      </c>
      <c r="B145" t="s">
        <v>192</v>
      </c>
      <c r="C145" t="s">
        <v>17</v>
      </c>
      <c r="D145">
        <v>3971.19</v>
      </c>
      <c r="E145" t="s">
        <v>11</v>
      </c>
      <c r="F145" t="s">
        <v>25</v>
      </c>
      <c r="G145" t="s">
        <v>20</v>
      </c>
      <c r="H145" t="s">
        <v>42</v>
      </c>
      <c r="I145" t="s">
        <v>75</v>
      </c>
    </row>
    <row r="146" spans="1:9" x14ac:dyDescent="0.25">
      <c r="A146" s="1">
        <v>45436</v>
      </c>
      <c r="B146" t="s">
        <v>193</v>
      </c>
      <c r="C146" t="s">
        <v>17</v>
      </c>
      <c r="D146">
        <v>3908.63</v>
      </c>
      <c r="E146" t="s">
        <v>11</v>
      </c>
      <c r="F146" t="s">
        <v>33</v>
      </c>
      <c r="G146" t="s">
        <v>13</v>
      </c>
      <c r="H146" t="s">
        <v>14</v>
      </c>
      <c r="I146" t="s">
        <v>63</v>
      </c>
    </row>
    <row r="147" spans="1:9" x14ac:dyDescent="0.25">
      <c r="A147" s="1">
        <v>45437</v>
      </c>
      <c r="B147" t="s">
        <v>194</v>
      </c>
      <c r="C147" t="s">
        <v>17</v>
      </c>
      <c r="D147">
        <v>1991.61</v>
      </c>
      <c r="E147" t="s">
        <v>41</v>
      </c>
      <c r="F147" t="s">
        <v>33</v>
      </c>
      <c r="G147" t="s">
        <v>34</v>
      </c>
      <c r="H147" t="s">
        <v>57</v>
      </c>
      <c r="I147" t="s">
        <v>58</v>
      </c>
    </row>
    <row r="148" spans="1:9" x14ac:dyDescent="0.25">
      <c r="A148" s="1">
        <v>45438</v>
      </c>
      <c r="B148" t="s">
        <v>195</v>
      </c>
      <c r="C148" t="s">
        <v>17</v>
      </c>
      <c r="D148">
        <v>1690.17</v>
      </c>
      <c r="E148" t="s">
        <v>37</v>
      </c>
      <c r="F148" t="s">
        <v>25</v>
      </c>
      <c r="G148" t="s">
        <v>52</v>
      </c>
      <c r="H148" t="s">
        <v>38</v>
      </c>
      <c r="I148" t="s">
        <v>58</v>
      </c>
    </row>
    <row r="149" spans="1:9" x14ac:dyDescent="0.25">
      <c r="A149" s="1">
        <v>45439</v>
      </c>
      <c r="B149" t="s">
        <v>196</v>
      </c>
      <c r="C149" t="s">
        <v>17</v>
      </c>
      <c r="D149">
        <v>2579.96</v>
      </c>
      <c r="E149" t="s">
        <v>61</v>
      </c>
      <c r="F149" t="s">
        <v>19</v>
      </c>
      <c r="G149" t="s">
        <v>20</v>
      </c>
      <c r="H149" t="s">
        <v>42</v>
      </c>
      <c r="I149" t="s">
        <v>43</v>
      </c>
    </row>
    <row r="150" spans="1:9" x14ac:dyDescent="0.25">
      <c r="A150" s="1">
        <v>45440</v>
      </c>
      <c r="B150" t="s">
        <v>197</v>
      </c>
      <c r="C150" t="s">
        <v>10</v>
      </c>
      <c r="D150">
        <v>2728.81</v>
      </c>
      <c r="E150" t="s">
        <v>37</v>
      </c>
      <c r="F150" t="s">
        <v>25</v>
      </c>
      <c r="G150" t="s">
        <v>13</v>
      </c>
      <c r="H150" t="s">
        <v>53</v>
      </c>
      <c r="I150" t="s">
        <v>43</v>
      </c>
    </row>
    <row r="151" spans="1:9" x14ac:dyDescent="0.25">
      <c r="A151" s="1">
        <v>45441</v>
      </c>
      <c r="B151" t="s">
        <v>198</v>
      </c>
      <c r="C151" t="s">
        <v>17</v>
      </c>
      <c r="D151">
        <v>1000.68</v>
      </c>
      <c r="E151" t="s">
        <v>41</v>
      </c>
      <c r="F151" t="s">
        <v>33</v>
      </c>
      <c r="G151" t="s">
        <v>13</v>
      </c>
      <c r="H151" t="s">
        <v>67</v>
      </c>
      <c r="I151" t="s">
        <v>28</v>
      </c>
    </row>
    <row r="152" spans="1:9" x14ac:dyDescent="0.25">
      <c r="A152" s="1">
        <v>45442</v>
      </c>
      <c r="B152" t="s">
        <v>199</v>
      </c>
      <c r="C152" t="s">
        <v>17</v>
      </c>
      <c r="D152">
        <v>1212.6600000000001</v>
      </c>
      <c r="E152" t="s">
        <v>61</v>
      </c>
      <c r="F152" t="s">
        <v>25</v>
      </c>
      <c r="G152" t="s">
        <v>26</v>
      </c>
      <c r="H152" t="s">
        <v>21</v>
      </c>
      <c r="I152" t="s">
        <v>58</v>
      </c>
    </row>
    <row r="153" spans="1:9" x14ac:dyDescent="0.25">
      <c r="A153" s="1">
        <v>45443</v>
      </c>
      <c r="B153" t="s">
        <v>200</v>
      </c>
      <c r="C153" t="s">
        <v>17</v>
      </c>
      <c r="D153">
        <v>3918.9</v>
      </c>
      <c r="E153" t="s">
        <v>18</v>
      </c>
      <c r="F153" t="s">
        <v>25</v>
      </c>
      <c r="G153" t="s">
        <v>52</v>
      </c>
      <c r="H153" t="s">
        <v>57</v>
      </c>
      <c r="I153" t="s">
        <v>15</v>
      </c>
    </row>
    <row r="154" spans="1:9" x14ac:dyDescent="0.25">
      <c r="A154" s="1">
        <v>45444</v>
      </c>
      <c r="B154" t="s">
        <v>201</v>
      </c>
      <c r="C154" t="s">
        <v>10</v>
      </c>
      <c r="D154">
        <v>3999.37</v>
      </c>
      <c r="E154" t="s">
        <v>51</v>
      </c>
      <c r="F154" t="s">
        <v>19</v>
      </c>
      <c r="G154" t="s">
        <v>13</v>
      </c>
      <c r="H154" t="s">
        <v>38</v>
      </c>
      <c r="I154" t="s">
        <v>39</v>
      </c>
    </row>
    <row r="155" spans="1:9" x14ac:dyDescent="0.25">
      <c r="A155" s="1">
        <v>45445</v>
      </c>
      <c r="B155" t="s">
        <v>202</v>
      </c>
      <c r="C155" t="s">
        <v>10</v>
      </c>
      <c r="D155">
        <v>2069.85</v>
      </c>
      <c r="E155" t="s">
        <v>61</v>
      </c>
      <c r="F155" t="s">
        <v>19</v>
      </c>
      <c r="G155" t="s">
        <v>52</v>
      </c>
      <c r="H155" t="s">
        <v>27</v>
      </c>
      <c r="I155" t="s">
        <v>58</v>
      </c>
    </row>
    <row r="156" spans="1:9" x14ac:dyDescent="0.25">
      <c r="A156" s="1">
        <v>45446</v>
      </c>
      <c r="B156" t="s">
        <v>203</v>
      </c>
      <c r="C156" t="s">
        <v>17</v>
      </c>
      <c r="D156">
        <v>4579.78</v>
      </c>
      <c r="E156" t="s">
        <v>18</v>
      </c>
      <c r="F156" t="s">
        <v>33</v>
      </c>
      <c r="G156" t="s">
        <v>52</v>
      </c>
      <c r="H156" t="s">
        <v>53</v>
      </c>
      <c r="I156" t="s">
        <v>43</v>
      </c>
    </row>
    <row r="157" spans="1:9" x14ac:dyDescent="0.25">
      <c r="A157" s="1">
        <v>45447</v>
      </c>
      <c r="B157" t="s">
        <v>204</v>
      </c>
      <c r="C157" t="s">
        <v>10</v>
      </c>
      <c r="D157">
        <v>4821.0600000000004</v>
      </c>
      <c r="E157" t="s">
        <v>30</v>
      </c>
      <c r="F157" t="s">
        <v>33</v>
      </c>
      <c r="G157" t="s">
        <v>52</v>
      </c>
      <c r="H157" t="s">
        <v>38</v>
      </c>
      <c r="I157" t="s">
        <v>39</v>
      </c>
    </row>
    <row r="158" spans="1:9" x14ac:dyDescent="0.25">
      <c r="A158" s="1">
        <v>45448</v>
      </c>
      <c r="B158" t="s">
        <v>205</v>
      </c>
      <c r="C158" t="s">
        <v>17</v>
      </c>
      <c r="D158">
        <v>1217.6199999999999</v>
      </c>
      <c r="E158" t="s">
        <v>30</v>
      </c>
      <c r="F158" t="s">
        <v>25</v>
      </c>
      <c r="G158" t="s">
        <v>13</v>
      </c>
      <c r="H158" t="s">
        <v>53</v>
      </c>
      <c r="I158" t="s">
        <v>63</v>
      </c>
    </row>
    <row r="159" spans="1:9" x14ac:dyDescent="0.25">
      <c r="A159" s="1">
        <v>45449</v>
      </c>
      <c r="B159" t="s">
        <v>206</v>
      </c>
      <c r="C159" t="s">
        <v>10</v>
      </c>
      <c r="D159">
        <v>2362.2800000000002</v>
      </c>
      <c r="E159" t="s">
        <v>61</v>
      </c>
      <c r="F159" t="s">
        <v>33</v>
      </c>
      <c r="G159" t="s">
        <v>34</v>
      </c>
      <c r="H159" t="s">
        <v>14</v>
      </c>
      <c r="I159" t="s">
        <v>45</v>
      </c>
    </row>
    <row r="160" spans="1:9" x14ac:dyDescent="0.25">
      <c r="A160" s="1">
        <v>45450</v>
      </c>
      <c r="B160" t="s">
        <v>207</v>
      </c>
      <c r="C160" t="s">
        <v>17</v>
      </c>
      <c r="D160">
        <v>3288.7</v>
      </c>
      <c r="E160" t="s">
        <v>41</v>
      </c>
      <c r="F160" t="s">
        <v>19</v>
      </c>
      <c r="G160" t="s">
        <v>52</v>
      </c>
      <c r="H160" t="s">
        <v>38</v>
      </c>
      <c r="I160" t="s">
        <v>28</v>
      </c>
    </row>
    <row r="161" spans="1:9" x14ac:dyDescent="0.25">
      <c r="A161" s="1">
        <v>45451</v>
      </c>
      <c r="B161" t="s">
        <v>208</v>
      </c>
      <c r="C161" t="s">
        <v>17</v>
      </c>
      <c r="D161">
        <v>1731.7</v>
      </c>
      <c r="E161" t="s">
        <v>47</v>
      </c>
      <c r="F161" t="s">
        <v>12</v>
      </c>
      <c r="G161" t="s">
        <v>26</v>
      </c>
      <c r="H161" t="s">
        <v>53</v>
      </c>
      <c r="I161" t="s">
        <v>75</v>
      </c>
    </row>
    <row r="162" spans="1:9" x14ac:dyDescent="0.25">
      <c r="A162" s="1">
        <v>45452</v>
      </c>
      <c r="B162" t="s">
        <v>209</v>
      </c>
      <c r="C162" t="s">
        <v>17</v>
      </c>
      <c r="D162">
        <v>3750.41</v>
      </c>
      <c r="E162" t="s">
        <v>11</v>
      </c>
      <c r="F162" t="s">
        <v>25</v>
      </c>
      <c r="G162" t="s">
        <v>20</v>
      </c>
      <c r="H162" t="s">
        <v>67</v>
      </c>
      <c r="I162" t="s">
        <v>75</v>
      </c>
    </row>
    <row r="163" spans="1:9" x14ac:dyDescent="0.25">
      <c r="A163" s="1">
        <v>45453</v>
      </c>
      <c r="B163" t="s">
        <v>210</v>
      </c>
      <c r="C163" t="s">
        <v>10</v>
      </c>
      <c r="D163">
        <v>2588.21</v>
      </c>
      <c r="E163" t="s">
        <v>24</v>
      </c>
      <c r="F163" t="s">
        <v>25</v>
      </c>
      <c r="G163" t="s">
        <v>52</v>
      </c>
      <c r="H163" t="s">
        <v>27</v>
      </c>
      <c r="I163" t="s">
        <v>28</v>
      </c>
    </row>
    <row r="164" spans="1:9" x14ac:dyDescent="0.25">
      <c r="A164" s="1">
        <v>45454</v>
      </c>
      <c r="B164" t="s">
        <v>211</v>
      </c>
      <c r="C164" t="s">
        <v>10</v>
      </c>
      <c r="D164">
        <v>3400.84</v>
      </c>
      <c r="E164" t="s">
        <v>24</v>
      </c>
      <c r="F164" t="s">
        <v>12</v>
      </c>
      <c r="G164" t="s">
        <v>34</v>
      </c>
      <c r="H164" t="s">
        <v>67</v>
      </c>
      <c r="I164" t="s">
        <v>22</v>
      </c>
    </row>
    <row r="165" spans="1:9" x14ac:dyDescent="0.25">
      <c r="A165" s="1">
        <v>45455</v>
      </c>
      <c r="B165" t="s">
        <v>212</v>
      </c>
      <c r="C165" t="s">
        <v>10</v>
      </c>
      <c r="D165">
        <v>1094.81</v>
      </c>
      <c r="E165" t="s">
        <v>18</v>
      </c>
      <c r="F165" t="s">
        <v>12</v>
      </c>
      <c r="G165" t="s">
        <v>52</v>
      </c>
      <c r="H165" t="s">
        <v>53</v>
      </c>
      <c r="I165" t="s">
        <v>28</v>
      </c>
    </row>
    <row r="166" spans="1:9" x14ac:dyDescent="0.25">
      <c r="A166" s="1">
        <v>45456</v>
      </c>
      <c r="B166" t="s">
        <v>213</v>
      </c>
      <c r="C166" t="s">
        <v>10</v>
      </c>
      <c r="D166">
        <v>3909.15</v>
      </c>
      <c r="E166" t="s">
        <v>41</v>
      </c>
      <c r="F166" t="s">
        <v>25</v>
      </c>
      <c r="G166" t="s">
        <v>34</v>
      </c>
      <c r="H166" t="s">
        <v>27</v>
      </c>
      <c r="I166" t="s">
        <v>15</v>
      </c>
    </row>
    <row r="167" spans="1:9" x14ac:dyDescent="0.25">
      <c r="A167" s="1">
        <v>45457</v>
      </c>
      <c r="B167" t="s">
        <v>214</v>
      </c>
      <c r="C167" t="s">
        <v>10</v>
      </c>
      <c r="D167">
        <v>2921.7</v>
      </c>
      <c r="E167" t="s">
        <v>24</v>
      </c>
      <c r="F167" t="s">
        <v>33</v>
      </c>
      <c r="G167" t="s">
        <v>20</v>
      </c>
      <c r="H167" t="s">
        <v>48</v>
      </c>
      <c r="I167" t="s">
        <v>39</v>
      </c>
    </row>
    <row r="168" spans="1:9" x14ac:dyDescent="0.25">
      <c r="A168" s="1">
        <v>45458</v>
      </c>
      <c r="B168" t="s">
        <v>215</v>
      </c>
      <c r="C168" t="s">
        <v>17</v>
      </c>
      <c r="D168">
        <v>1453.92</v>
      </c>
      <c r="E168" t="s">
        <v>47</v>
      </c>
      <c r="F168" t="s">
        <v>33</v>
      </c>
      <c r="G168" t="s">
        <v>20</v>
      </c>
      <c r="H168" t="s">
        <v>38</v>
      </c>
      <c r="I168" t="s">
        <v>75</v>
      </c>
    </row>
    <row r="169" spans="1:9" x14ac:dyDescent="0.25">
      <c r="A169" s="1">
        <v>45459</v>
      </c>
      <c r="B169" t="s">
        <v>216</v>
      </c>
      <c r="C169" t="s">
        <v>10</v>
      </c>
      <c r="D169">
        <v>2732.52</v>
      </c>
      <c r="E169" t="s">
        <v>47</v>
      </c>
      <c r="F169" t="s">
        <v>12</v>
      </c>
      <c r="G169" t="s">
        <v>26</v>
      </c>
      <c r="H169" t="s">
        <v>53</v>
      </c>
      <c r="I169" t="s">
        <v>63</v>
      </c>
    </row>
    <row r="170" spans="1:9" x14ac:dyDescent="0.25">
      <c r="A170" s="1">
        <v>45460</v>
      </c>
      <c r="B170" t="s">
        <v>217</v>
      </c>
      <c r="C170" t="s">
        <v>17</v>
      </c>
      <c r="D170">
        <v>3627.25</v>
      </c>
      <c r="E170" t="s">
        <v>11</v>
      </c>
      <c r="F170" t="s">
        <v>33</v>
      </c>
      <c r="G170" t="s">
        <v>13</v>
      </c>
      <c r="H170" t="s">
        <v>14</v>
      </c>
      <c r="I170" t="s">
        <v>75</v>
      </c>
    </row>
    <row r="171" spans="1:9" x14ac:dyDescent="0.25">
      <c r="A171" s="1">
        <v>45461</v>
      </c>
      <c r="B171" t="s">
        <v>218</v>
      </c>
      <c r="C171" t="s">
        <v>17</v>
      </c>
      <c r="D171">
        <v>3359.57</v>
      </c>
      <c r="E171" t="s">
        <v>37</v>
      </c>
      <c r="F171" t="s">
        <v>19</v>
      </c>
      <c r="G171" t="s">
        <v>52</v>
      </c>
      <c r="H171" t="s">
        <v>48</v>
      </c>
      <c r="I171" t="s">
        <v>22</v>
      </c>
    </row>
    <row r="172" spans="1:9" x14ac:dyDescent="0.25">
      <c r="A172" s="1">
        <v>45462</v>
      </c>
      <c r="B172" t="s">
        <v>219</v>
      </c>
      <c r="C172" t="s">
        <v>17</v>
      </c>
      <c r="D172">
        <v>4434.8999999999996</v>
      </c>
      <c r="E172" t="s">
        <v>41</v>
      </c>
      <c r="F172" t="s">
        <v>19</v>
      </c>
      <c r="G172" t="s">
        <v>26</v>
      </c>
      <c r="H172" t="s">
        <v>14</v>
      </c>
      <c r="I172" t="s">
        <v>15</v>
      </c>
    </row>
    <row r="173" spans="1:9" x14ac:dyDescent="0.25">
      <c r="A173" s="1">
        <v>45463</v>
      </c>
      <c r="B173" t="s">
        <v>220</v>
      </c>
      <c r="C173" t="s">
        <v>17</v>
      </c>
      <c r="D173">
        <v>1347.95</v>
      </c>
      <c r="E173" t="s">
        <v>51</v>
      </c>
      <c r="F173" t="s">
        <v>33</v>
      </c>
      <c r="G173" t="s">
        <v>52</v>
      </c>
      <c r="H173" t="s">
        <v>38</v>
      </c>
      <c r="I173" t="s">
        <v>43</v>
      </c>
    </row>
    <row r="174" spans="1:9" x14ac:dyDescent="0.25">
      <c r="A174" s="1">
        <v>45464</v>
      </c>
      <c r="B174" t="s">
        <v>221</v>
      </c>
      <c r="C174" t="s">
        <v>17</v>
      </c>
      <c r="D174">
        <v>3324.71</v>
      </c>
      <c r="E174" t="s">
        <v>47</v>
      </c>
      <c r="F174" t="s">
        <v>25</v>
      </c>
      <c r="G174" t="s">
        <v>34</v>
      </c>
      <c r="H174" t="s">
        <v>14</v>
      </c>
      <c r="I174" t="s">
        <v>28</v>
      </c>
    </row>
    <row r="175" spans="1:9" x14ac:dyDescent="0.25">
      <c r="A175" s="1">
        <v>45465</v>
      </c>
      <c r="B175" t="s">
        <v>222</v>
      </c>
      <c r="C175" t="s">
        <v>10</v>
      </c>
      <c r="D175">
        <v>4326.46</v>
      </c>
      <c r="E175" t="s">
        <v>37</v>
      </c>
      <c r="F175" t="s">
        <v>12</v>
      </c>
      <c r="G175" t="s">
        <v>52</v>
      </c>
      <c r="H175" t="s">
        <v>38</v>
      </c>
      <c r="I175" t="s">
        <v>43</v>
      </c>
    </row>
    <row r="176" spans="1:9" x14ac:dyDescent="0.25">
      <c r="A176" s="1">
        <v>45466</v>
      </c>
      <c r="B176" t="s">
        <v>223</v>
      </c>
      <c r="C176" t="s">
        <v>17</v>
      </c>
      <c r="D176">
        <v>2029.92</v>
      </c>
      <c r="E176" t="s">
        <v>51</v>
      </c>
      <c r="F176" t="s">
        <v>19</v>
      </c>
      <c r="G176" t="s">
        <v>52</v>
      </c>
      <c r="H176" t="s">
        <v>14</v>
      </c>
      <c r="I176" t="s">
        <v>31</v>
      </c>
    </row>
    <row r="177" spans="1:9" x14ac:dyDescent="0.25">
      <c r="A177" s="1">
        <v>45467</v>
      </c>
      <c r="B177" t="s">
        <v>224</v>
      </c>
      <c r="C177" t="s">
        <v>10</v>
      </c>
      <c r="D177">
        <v>3767.77</v>
      </c>
      <c r="E177" t="s">
        <v>30</v>
      </c>
      <c r="F177" t="s">
        <v>33</v>
      </c>
      <c r="G177" t="s">
        <v>20</v>
      </c>
      <c r="H177" t="s">
        <v>27</v>
      </c>
      <c r="I177" t="s">
        <v>15</v>
      </c>
    </row>
    <row r="178" spans="1:9" x14ac:dyDescent="0.25">
      <c r="A178" s="1">
        <v>45468</v>
      </c>
      <c r="B178" t="s">
        <v>225</v>
      </c>
      <c r="C178" t="s">
        <v>17</v>
      </c>
      <c r="D178">
        <v>3700.45</v>
      </c>
      <c r="E178" t="s">
        <v>51</v>
      </c>
      <c r="F178" t="s">
        <v>25</v>
      </c>
      <c r="G178" t="s">
        <v>26</v>
      </c>
      <c r="H178" t="s">
        <v>67</v>
      </c>
      <c r="I178" t="s">
        <v>63</v>
      </c>
    </row>
    <row r="179" spans="1:9" x14ac:dyDescent="0.25">
      <c r="A179" s="1">
        <v>45469</v>
      </c>
      <c r="B179" t="s">
        <v>226</v>
      </c>
      <c r="C179" t="s">
        <v>10</v>
      </c>
      <c r="D179">
        <v>3481.84</v>
      </c>
      <c r="E179" t="s">
        <v>11</v>
      </c>
      <c r="F179" t="s">
        <v>25</v>
      </c>
      <c r="G179" t="s">
        <v>20</v>
      </c>
      <c r="H179" t="s">
        <v>53</v>
      </c>
      <c r="I179" t="s">
        <v>63</v>
      </c>
    </row>
    <row r="180" spans="1:9" x14ac:dyDescent="0.25">
      <c r="A180" s="1">
        <v>45470</v>
      </c>
      <c r="B180" t="s">
        <v>227</v>
      </c>
      <c r="C180" t="s">
        <v>17</v>
      </c>
      <c r="D180">
        <v>1693.55</v>
      </c>
      <c r="E180" t="s">
        <v>37</v>
      </c>
      <c r="F180" t="s">
        <v>33</v>
      </c>
      <c r="G180" t="s">
        <v>13</v>
      </c>
      <c r="H180" t="s">
        <v>14</v>
      </c>
      <c r="I180" t="s">
        <v>31</v>
      </c>
    </row>
    <row r="181" spans="1:9" x14ac:dyDescent="0.25">
      <c r="A181" s="1">
        <v>45471</v>
      </c>
      <c r="B181" t="s">
        <v>228</v>
      </c>
      <c r="C181" t="s">
        <v>17</v>
      </c>
      <c r="D181">
        <v>2823.46</v>
      </c>
      <c r="E181" t="s">
        <v>18</v>
      </c>
      <c r="F181" t="s">
        <v>33</v>
      </c>
      <c r="G181" t="s">
        <v>34</v>
      </c>
      <c r="H181" t="s">
        <v>21</v>
      </c>
      <c r="I181" t="s">
        <v>15</v>
      </c>
    </row>
    <row r="182" spans="1:9" x14ac:dyDescent="0.25">
      <c r="A182" s="1">
        <v>45472</v>
      </c>
      <c r="B182" t="s">
        <v>229</v>
      </c>
      <c r="C182" t="s">
        <v>17</v>
      </c>
      <c r="D182">
        <v>4796.08</v>
      </c>
      <c r="E182" t="s">
        <v>11</v>
      </c>
      <c r="F182" t="s">
        <v>33</v>
      </c>
      <c r="G182" t="s">
        <v>26</v>
      </c>
      <c r="H182" t="s">
        <v>38</v>
      </c>
      <c r="I182" t="s">
        <v>31</v>
      </c>
    </row>
    <row r="183" spans="1:9" x14ac:dyDescent="0.25">
      <c r="A183" s="1">
        <v>45473</v>
      </c>
      <c r="B183" t="s">
        <v>230</v>
      </c>
      <c r="C183" t="s">
        <v>17</v>
      </c>
      <c r="D183">
        <v>4046.77</v>
      </c>
      <c r="E183" t="s">
        <v>30</v>
      </c>
      <c r="F183" t="s">
        <v>12</v>
      </c>
      <c r="G183" t="s">
        <v>52</v>
      </c>
      <c r="H183" t="s">
        <v>53</v>
      </c>
      <c r="I183" t="s">
        <v>63</v>
      </c>
    </row>
    <row r="184" spans="1:9" x14ac:dyDescent="0.25">
      <c r="A184" s="1">
        <v>45474</v>
      </c>
      <c r="B184" t="s">
        <v>231</v>
      </c>
      <c r="C184" t="s">
        <v>10</v>
      </c>
      <c r="D184">
        <v>3035.01</v>
      </c>
      <c r="E184" t="s">
        <v>37</v>
      </c>
      <c r="F184" t="s">
        <v>25</v>
      </c>
      <c r="G184" t="s">
        <v>26</v>
      </c>
      <c r="H184" t="s">
        <v>57</v>
      </c>
      <c r="I184" t="s">
        <v>43</v>
      </c>
    </row>
    <row r="185" spans="1:9" x14ac:dyDescent="0.25">
      <c r="A185" s="1">
        <v>45475</v>
      </c>
      <c r="B185" t="s">
        <v>232</v>
      </c>
      <c r="C185" t="s">
        <v>10</v>
      </c>
      <c r="D185">
        <v>2773.7</v>
      </c>
      <c r="E185" t="s">
        <v>11</v>
      </c>
      <c r="F185" t="s">
        <v>25</v>
      </c>
      <c r="G185" t="s">
        <v>26</v>
      </c>
      <c r="H185" t="s">
        <v>35</v>
      </c>
      <c r="I185" t="s">
        <v>15</v>
      </c>
    </row>
    <row r="186" spans="1:9" x14ac:dyDescent="0.25">
      <c r="A186" s="1">
        <v>45476</v>
      </c>
      <c r="B186" t="s">
        <v>233</v>
      </c>
      <c r="C186" t="s">
        <v>10</v>
      </c>
      <c r="D186">
        <v>3672.26</v>
      </c>
      <c r="E186" t="s">
        <v>41</v>
      </c>
      <c r="F186" t="s">
        <v>12</v>
      </c>
      <c r="G186" t="s">
        <v>20</v>
      </c>
      <c r="H186" t="s">
        <v>53</v>
      </c>
      <c r="I186" t="s">
        <v>58</v>
      </c>
    </row>
    <row r="187" spans="1:9" x14ac:dyDescent="0.25">
      <c r="A187" s="1">
        <v>45477</v>
      </c>
      <c r="B187" t="s">
        <v>234</v>
      </c>
      <c r="C187" t="s">
        <v>10</v>
      </c>
      <c r="D187">
        <v>1306.68</v>
      </c>
      <c r="E187" t="s">
        <v>41</v>
      </c>
      <c r="F187" t="s">
        <v>19</v>
      </c>
      <c r="G187" t="s">
        <v>26</v>
      </c>
      <c r="H187" t="s">
        <v>38</v>
      </c>
      <c r="I187" t="s">
        <v>28</v>
      </c>
    </row>
    <row r="188" spans="1:9" x14ac:dyDescent="0.25">
      <c r="A188" s="1">
        <v>45478</v>
      </c>
      <c r="B188" t="s">
        <v>235</v>
      </c>
      <c r="C188" t="s">
        <v>10</v>
      </c>
      <c r="D188">
        <v>4276.63</v>
      </c>
      <c r="E188" t="s">
        <v>37</v>
      </c>
      <c r="F188" t="s">
        <v>25</v>
      </c>
      <c r="G188" t="s">
        <v>20</v>
      </c>
      <c r="H188" t="s">
        <v>14</v>
      </c>
      <c r="I188" t="s">
        <v>15</v>
      </c>
    </row>
    <row r="189" spans="1:9" x14ac:dyDescent="0.25">
      <c r="A189" s="1">
        <v>45479</v>
      </c>
      <c r="B189" t="s">
        <v>236</v>
      </c>
      <c r="C189" t="s">
        <v>17</v>
      </c>
      <c r="D189">
        <v>2587.66</v>
      </c>
      <c r="E189" t="s">
        <v>18</v>
      </c>
      <c r="F189" t="s">
        <v>25</v>
      </c>
      <c r="G189" t="s">
        <v>26</v>
      </c>
      <c r="H189" t="s">
        <v>48</v>
      </c>
      <c r="I189" t="s">
        <v>28</v>
      </c>
    </row>
    <row r="190" spans="1:9" x14ac:dyDescent="0.25">
      <c r="A190" s="1">
        <v>45480</v>
      </c>
      <c r="B190" t="s">
        <v>237</v>
      </c>
      <c r="C190" t="s">
        <v>10</v>
      </c>
      <c r="D190">
        <v>4764.9799999999996</v>
      </c>
      <c r="E190" t="s">
        <v>18</v>
      </c>
      <c r="F190" t="s">
        <v>25</v>
      </c>
      <c r="G190" t="s">
        <v>13</v>
      </c>
      <c r="H190" t="s">
        <v>53</v>
      </c>
      <c r="I190" t="s">
        <v>15</v>
      </c>
    </row>
    <row r="191" spans="1:9" x14ac:dyDescent="0.25">
      <c r="A191" s="1">
        <v>45481</v>
      </c>
      <c r="B191" t="s">
        <v>238</v>
      </c>
      <c r="C191" t="s">
        <v>17</v>
      </c>
      <c r="D191">
        <v>3161.16</v>
      </c>
      <c r="E191" t="s">
        <v>18</v>
      </c>
      <c r="F191" t="s">
        <v>33</v>
      </c>
      <c r="G191" t="s">
        <v>52</v>
      </c>
      <c r="H191" t="s">
        <v>42</v>
      </c>
      <c r="I191" t="s">
        <v>75</v>
      </c>
    </row>
    <row r="192" spans="1:9" x14ac:dyDescent="0.25">
      <c r="A192" s="1">
        <v>45482</v>
      </c>
      <c r="B192" t="s">
        <v>239</v>
      </c>
      <c r="C192" t="s">
        <v>17</v>
      </c>
      <c r="D192">
        <v>2875.29</v>
      </c>
      <c r="E192" t="s">
        <v>51</v>
      </c>
      <c r="F192" t="s">
        <v>25</v>
      </c>
      <c r="G192" t="s">
        <v>34</v>
      </c>
      <c r="H192" t="s">
        <v>67</v>
      </c>
      <c r="I192" t="s">
        <v>39</v>
      </c>
    </row>
    <row r="193" spans="1:9" x14ac:dyDescent="0.25">
      <c r="A193" s="1">
        <v>45483</v>
      </c>
      <c r="B193" t="s">
        <v>240</v>
      </c>
      <c r="C193" t="s">
        <v>17</v>
      </c>
      <c r="D193">
        <v>3979.74</v>
      </c>
      <c r="E193" t="s">
        <v>41</v>
      </c>
      <c r="F193" t="s">
        <v>12</v>
      </c>
      <c r="G193" t="s">
        <v>34</v>
      </c>
      <c r="H193" t="s">
        <v>53</v>
      </c>
      <c r="I193" t="s">
        <v>43</v>
      </c>
    </row>
    <row r="194" spans="1:9" x14ac:dyDescent="0.25">
      <c r="A194" s="1">
        <v>45484</v>
      </c>
      <c r="B194" t="s">
        <v>241</v>
      </c>
      <c r="C194" t="s">
        <v>10</v>
      </c>
      <c r="D194">
        <v>3618.66</v>
      </c>
      <c r="E194" t="s">
        <v>61</v>
      </c>
      <c r="F194" t="s">
        <v>25</v>
      </c>
      <c r="G194" t="s">
        <v>26</v>
      </c>
      <c r="H194" t="s">
        <v>38</v>
      </c>
      <c r="I194" t="s">
        <v>75</v>
      </c>
    </row>
    <row r="195" spans="1:9" x14ac:dyDescent="0.25">
      <c r="A195" s="1">
        <v>45485</v>
      </c>
      <c r="B195" t="s">
        <v>242</v>
      </c>
      <c r="C195" t="s">
        <v>17</v>
      </c>
      <c r="D195">
        <v>1094.0999999999999</v>
      </c>
      <c r="E195" t="s">
        <v>51</v>
      </c>
      <c r="F195" t="s">
        <v>33</v>
      </c>
      <c r="G195" t="s">
        <v>13</v>
      </c>
      <c r="H195" t="s">
        <v>27</v>
      </c>
      <c r="I195" t="s">
        <v>63</v>
      </c>
    </row>
    <row r="196" spans="1:9" x14ac:dyDescent="0.25">
      <c r="A196" s="1">
        <v>45486</v>
      </c>
      <c r="B196" t="s">
        <v>243</v>
      </c>
      <c r="C196" t="s">
        <v>17</v>
      </c>
      <c r="D196">
        <v>2160.2600000000002</v>
      </c>
      <c r="E196" t="s">
        <v>24</v>
      </c>
      <c r="F196" t="s">
        <v>33</v>
      </c>
      <c r="G196" t="s">
        <v>52</v>
      </c>
      <c r="H196" t="s">
        <v>14</v>
      </c>
      <c r="I196" t="s">
        <v>39</v>
      </c>
    </row>
    <row r="197" spans="1:9" x14ac:dyDescent="0.25">
      <c r="A197" s="1">
        <v>45487</v>
      </c>
      <c r="B197" t="s">
        <v>244</v>
      </c>
      <c r="C197" t="s">
        <v>10</v>
      </c>
      <c r="D197">
        <v>3257.49</v>
      </c>
      <c r="E197" t="s">
        <v>47</v>
      </c>
      <c r="F197" t="s">
        <v>33</v>
      </c>
      <c r="G197" t="s">
        <v>52</v>
      </c>
      <c r="H197" t="s">
        <v>38</v>
      </c>
      <c r="I197" t="s">
        <v>28</v>
      </c>
    </row>
    <row r="198" spans="1:9" x14ac:dyDescent="0.25">
      <c r="A198" s="1">
        <v>45488</v>
      </c>
      <c r="B198" t="s">
        <v>245</v>
      </c>
      <c r="C198" t="s">
        <v>17</v>
      </c>
      <c r="D198">
        <v>3669.67</v>
      </c>
      <c r="E198" t="s">
        <v>51</v>
      </c>
      <c r="F198" t="s">
        <v>33</v>
      </c>
      <c r="G198" t="s">
        <v>20</v>
      </c>
      <c r="H198" t="s">
        <v>42</v>
      </c>
      <c r="I198" t="s">
        <v>45</v>
      </c>
    </row>
    <row r="199" spans="1:9" x14ac:dyDescent="0.25">
      <c r="A199" s="1">
        <v>45489</v>
      </c>
      <c r="B199" t="s">
        <v>246</v>
      </c>
      <c r="C199" t="s">
        <v>10</v>
      </c>
      <c r="D199">
        <v>3789.08</v>
      </c>
      <c r="E199" t="s">
        <v>30</v>
      </c>
      <c r="F199" t="s">
        <v>25</v>
      </c>
      <c r="G199" t="s">
        <v>52</v>
      </c>
      <c r="H199" t="s">
        <v>35</v>
      </c>
      <c r="I199" t="s">
        <v>43</v>
      </c>
    </row>
    <row r="200" spans="1:9" x14ac:dyDescent="0.25">
      <c r="A200" s="1">
        <v>45490</v>
      </c>
      <c r="B200" t="s">
        <v>247</v>
      </c>
      <c r="C200" t="s">
        <v>10</v>
      </c>
      <c r="D200">
        <v>2242.5700000000002</v>
      </c>
      <c r="E200" t="s">
        <v>24</v>
      </c>
      <c r="F200" t="s">
        <v>12</v>
      </c>
      <c r="G200" t="s">
        <v>34</v>
      </c>
      <c r="H200" t="s">
        <v>14</v>
      </c>
      <c r="I200" t="s">
        <v>31</v>
      </c>
    </row>
    <row r="201" spans="1:9" x14ac:dyDescent="0.25">
      <c r="A201" s="1">
        <v>45491</v>
      </c>
      <c r="B201" t="s">
        <v>248</v>
      </c>
      <c r="C201" t="s">
        <v>17</v>
      </c>
      <c r="D201">
        <v>4949.9399999999996</v>
      </c>
      <c r="E201" t="s">
        <v>37</v>
      </c>
      <c r="F201" t="s">
        <v>33</v>
      </c>
      <c r="G201" t="s">
        <v>13</v>
      </c>
      <c r="H201" t="s">
        <v>48</v>
      </c>
      <c r="I201" t="s">
        <v>22</v>
      </c>
    </row>
    <row r="202" spans="1:9" x14ac:dyDescent="0.25">
      <c r="A202" s="1">
        <v>45492</v>
      </c>
      <c r="B202" t="s">
        <v>249</v>
      </c>
      <c r="C202" t="s">
        <v>17</v>
      </c>
      <c r="D202">
        <v>2288.9699999999998</v>
      </c>
      <c r="E202" t="s">
        <v>61</v>
      </c>
      <c r="F202" t="s">
        <v>25</v>
      </c>
      <c r="G202" t="s">
        <v>52</v>
      </c>
      <c r="H202" t="s">
        <v>57</v>
      </c>
      <c r="I202" t="s">
        <v>15</v>
      </c>
    </row>
    <row r="203" spans="1:9" x14ac:dyDescent="0.25">
      <c r="A203" s="1">
        <v>45493</v>
      </c>
      <c r="B203" t="s">
        <v>250</v>
      </c>
      <c r="C203" t="s">
        <v>10</v>
      </c>
      <c r="D203">
        <v>3605.57</v>
      </c>
      <c r="E203" t="s">
        <v>37</v>
      </c>
      <c r="F203" t="s">
        <v>33</v>
      </c>
      <c r="G203" t="s">
        <v>52</v>
      </c>
      <c r="H203" t="s">
        <v>38</v>
      </c>
      <c r="I203" t="s">
        <v>22</v>
      </c>
    </row>
    <row r="204" spans="1:9" x14ac:dyDescent="0.25">
      <c r="A204" s="1">
        <v>45494</v>
      </c>
      <c r="B204" t="s">
        <v>251</v>
      </c>
      <c r="C204" t="s">
        <v>10</v>
      </c>
      <c r="D204">
        <v>3096.58</v>
      </c>
      <c r="E204" t="s">
        <v>51</v>
      </c>
      <c r="F204" t="s">
        <v>19</v>
      </c>
      <c r="G204" t="s">
        <v>13</v>
      </c>
      <c r="H204" t="s">
        <v>53</v>
      </c>
      <c r="I204" t="s">
        <v>43</v>
      </c>
    </row>
    <row r="205" spans="1:9" x14ac:dyDescent="0.25">
      <c r="A205" s="1">
        <v>45495</v>
      </c>
      <c r="B205" t="s">
        <v>252</v>
      </c>
      <c r="C205" t="s">
        <v>10</v>
      </c>
      <c r="D205">
        <v>2704.57</v>
      </c>
      <c r="E205" t="s">
        <v>47</v>
      </c>
      <c r="F205" t="s">
        <v>12</v>
      </c>
      <c r="G205" t="s">
        <v>20</v>
      </c>
      <c r="H205" t="s">
        <v>57</v>
      </c>
      <c r="I205" t="s">
        <v>58</v>
      </c>
    </row>
    <row r="206" spans="1:9" x14ac:dyDescent="0.25">
      <c r="A206" s="1">
        <v>45496</v>
      </c>
      <c r="B206" t="s">
        <v>253</v>
      </c>
      <c r="C206" t="s">
        <v>10</v>
      </c>
      <c r="D206">
        <v>4062.09</v>
      </c>
      <c r="E206" t="s">
        <v>18</v>
      </c>
      <c r="F206" t="s">
        <v>19</v>
      </c>
      <c r="G206" t="s">
        <v>34</v>
      </c>
      <c r="H206" t="s">
        <v>57</v>
      </c>
      <c r="I206" t="s">
        <v>45</v>
      </c>
    </row>
    <row r="207" spans="1:9" x14ac:dyDescent="0.25">
      <c r="A207" s="1">
        <v>45497</v>
      </c>
      <c r="B207" t="s">
        <v>254</v>
      </c>
      <c r="C207" t="s">
        <v>17</v>
      </c>
      <c r="D207">
        <v>4076.63</v>
      </c>
      <c r="E207" t="s">
        <v>18</v>
      </c>
      <c r="F207" t="s">
        <v>25</v>
      </c>
      <c r="G207" t="s">
        <v>26</v>
      </c>
      <c r="H207" t="s">
        <v>48</v>
      </c>
      <c r="I207" t="s">
        <v>22</v>
      </c>
    </row>
    <row r="208" spans="1:9" x14ac:dyDescent="0.25">
      <c r="A208" s="1">
        <v>45498</v>
      </c>
      <c r="B208" t="s">
        <v>255</v>
      </c>
      <c r="C208" t="s">
        <v>10</v>
      </c>
      <c r="D208">
        <v>4812.41</v>
      </c>
      <c r="E208" t="s">
        <v>37</v>
      </c>
      <c r="F208" t="s">
        <v>19</v>
      </c>
      <c r="G208" t="s">
        <v>52</v>
      </c>
      <c r="H208" t="s">
        <v>57</v>
      </c>
      <c r="I208" t="s">
        <v>28</v>
      </c>
    </row>
    <row r="209" spans="1:9" x14ac:dyDescent="0.25">
      <c r="A209" s="1">
        <v>45499</v>
      </c>
      <c r="B209" t="s">
        <v>256</v>
      </c>
      <c r="C209" t="s">
        <v>10</v>
      </c>
      <c r="D209">
        <v>3519.54</v>
      </c>
      <c r="E209" t="s">
        <v>30</v>
      </c>
      <c r="F209" t="s">
        <v>25</v>
      </c>
      <c r="G209" t="s">
        <v>20</v>
      </c>
      <c r="H209" t="s">
        <v>42</v>
      </c>
      <c r="I209" t="s">
        <v>43</v>
      </c>
    </row>
    <row r="210" spans="1:9" x14ac:dyDescent="0.25">
      <c r="A210" s="1">
        <v>45500</v>
      </c>
      <c r="B210" t="s">
        <v>257</v>
      </c>
      <c r="C210" t="s">
        <v>17</v>
      </c>
      <c r="D210">
        <v>3386.95</v>
      </c>
      <c r="E210" t="s">
        <v>18</v>
      </c>
      <c r="F210" t="s">
        <v>12</v>
      </c>
      <c r="G210" t="s">
        <v>26</v>
      </c>
      <c r="H210" t="s">
        <v>27</v>
      </c>
      <c r="I210" t="s">
        <v>58</v>
      </c>
    </row>
    <row r="211" spans="1:9" x14ac:dyDescent="0.25">
      <c r="A211" s="1">
        <v>45501</v>
      </c>
      <c r="B211" t="s">
        <v>258</v>
      </c>
      <c r="C211" t="s">
        <v>10</v>
      </c>
      <c r="D211">
        <v>2789.49</v>
      </c>
      <c r="E211" t="s">
        <v>24</v>
      </c>
      <c r="F211" t="s">
        <v>12</v>
      </c>
      <c r="G211" t="s">
        <v>13</v>
      </c>
      <c r="H211" t="s">
        <v>57</v>
      </c>
      <c r="I211" t="s">
        <v>45</v>
      </c>
    </row>
    <row r="212" spans="1:9" x14ac:dyDescent="0.25">
      <c r="A212" s="1">
        <v>45502</v>
      </c>
      <c r="B212" t="s">
        <v>259</v>
      </c>
      <c r="C212" t="s">
        <v>10</v>
      </c>
      <c r="D212">
        <v>1963.13</v>
      </c>
      <c r="E212" t="s">
        <v>11</v>
      </c>
      <c r="F212" t="s">
        <v>19</v>
      </c>
      <c r="G212" t="s">
        <v>20</v>
      </c>
      <c r="H212" t="s">
        <v>67</v>
      </c>
      <c r="I212" t="s">
        <v>43</v>
      </c>
    </row>
    <row r="213" spans="1:9" x14ac:dyDescent="0.25">
      <c r="A213" s="1">
        <v>45503</v>
      </c>
      <c r="B213" t="s">
        <v>260</v>
      </c>
      <c r="C213" t="s">
        <v>17</v>
      </c>
      <c r="D213">
        <v>3074.09</v>
      </c>
      <c r="E213" t="s">
        <v>30</v>
      </c>
      <c r="F213" t="s">
        <v>25</v>
      </c>
      <c r="G213" t="s">
        <v>20</v>
      </c>
      <c r="H213" t="s">
        <v>48</v>
      </c>
      <c r="I213" t="s">
        <v>22</v>
      </c>
    </row>
    <row r="214" spans="1:9" x14ac:dyDescent="0.25">
      <c r="A214" s="1">
        <v>45504</v>
      </c>
      <c r="B214" t="s">
        <v>261</v>
      </c>
      <c r="C214" t="s">
        <v>10</v>
      </c>
      <c r="D214">
        <v>4121.1000000000004</v>
      </c>
      <c r="E214" t="s">
        <v>41</v>
      </c>
      <c r="F214" t="s">
        <v>19</v>
      </c>
      <c r="G214" t="s">
        <v>20</v>
      </c>
      <c r="H214" t="s">
        <v>53</v>
      </c>
      <c r="I214" t="s">
        <v>43</v>
      </c>
    </row>
    <row r="215" spans="1:9" x14ac:dyDescent="0.25">
      <c r="A215" s="1">
        <v>45505</v>
      </c>
      <c r="B215" t="s">
        <v>262</v>
      </c>
      <c r="C215" t="s">
        <v>10</v>
      </c>
      <c r="D215">
        <v>2075.9699999999998</v>
      </c>
      <c r="E215" t="s">
        <v>51</v>
      </c>
      <c r="F215" t="s">
        <v>19</v>
      </c>
      <c r="G215" t="s">
        <v>26</v>
      </c>
      <c r="H215" t="s">
        <v>38</v>
      </c>
      <c r="I215" t="s">
        <v>39</v>
      </c>
    </row>
    <row r="216" spans="1:9" x14ac:dyDescent="0.25">
      <c r="A216" s="1">
        <v>45506</v>
      </c>
      <c r="B216" t="s">
        <v>263</v>
      </c>
      <c r="C216" t="s">
        <v>17</v>
      </c>
      <c r="D216">
        <v>1570.8</v>
      </c>
      <c r="E216" t="s">
        <v>30</v>
      </c>
      <c r="F216" t="s">
        <v>25</v>
      </c>
      <c r="G216" t="s">
        <v>13</v>
      </c>
      <c r="H216" t="s">
        <v>48</v>
      </c>
      <c r="I216" t="s">
        <v>75</v>
      </c>
    </row>
    <row r="217" spans="1:9" x14ac:dyDescent="0.25">
      <c r="A217" s="1">
        <v>45507</v>
      </c>
      <c r="B217" t="s">
        <v>264</v>
      </c>
      <c r="C217" t="s">
        <v>17</v>
      </c>
      <c r="D217">
        <v>1810.97</v>
      </c>
      <c r="E217" t="s">
        <v>18</v>
      </c>
      <c r="F217" t="s">
        <v>33</v>
      </c>
      <c r="G217" t="s">
        <v>13</v>
      </c>
      <c r="H217" t="s">
        <v>21</v>
      </c>
      <c r="I217" t="s">
        <v>58</v>
      </c>
    </row>
    <row r="218" spans="1:9" x14ac:dyDescent="0.25">
      <c r="A218" s="1">
        <v>45508</v>
      </c>
      <c r="B218" t="s">
        <v>265</v>
      </c>
      <c r="C218" t="s">
        <v>17</v>
      </c>
      <c r="D218">
        <v>2537.39</v>
      </c>
      <c r="E218" t="s">
        <v>51</v>
      </c>
      <c r="F218" t="s">
        <v>19</v>
      </c>
      <c r="G218" t="s">
        <v>13</v>
      </c>
      <c r="H218" t="s">
        <v>14</v>
      </c>
      <c r="I218" t="s">
        <v>28</v>
      </c>
    </row>
    <row r="219" spans="1:9" x14ac:dyDescent="0.25">
      <c r="A219" s="1">
        <v>45509</v>
      </c>
      <c r="B219" t="s">
        <v>266</v>
      </c>
      <c r="C219" t="s">
        <v>17</v>
      </c>
      <c r="D219">
        <v>2826.22</v>
      </c>
      <c r="E219" t="s">
        <v>24</v>
      </c>
      <c r="F219" t="s">
        <v>25</v>
      </c>
      <c r="G219" t="s">
        <v>34</v>
      </c>
      <c r="H219" t="s">
        <v>38</v>
      </c>
      <c r="I219" t="s">
        <v>43</v>
      </c>
    </row>
    <row r="220" spans="1:9" x14ac:dyDescent="0.25">
      <c r="A220" s="1">
        <v>45510</v>
      </c>
      <c r="B220" t="s">
        <v>267</v>
      </c>
      <c r="C220" t="s">
        <v>17</v>
      </c>
      <c r="D220">
        <v>4297.12</v>
      </c>
      <c r="E220" t="s">
        <v>37</v>
      </c>
      <c r="F220" t="s">
        <v>25</v>
      </c>
      <c r="G220" t="s">
        <v>26</v>
      </c>
      <c r="H220" t="s">
        <v>38</v>
      </c>
      <c r="I220" t="s">
        <v>75</v>
      </c>
    </row>
    <row r="221" spans="1:9" x14ac:dyDescent="0.25">
      <c r="A221" s="1">
        <v>45511</v>
      </c>
      <c r="B221" t="s">
        <v>268</v>
      </c>
      <c r="C221" t="s">
        <v>17</v>
      </c>
      <c r="D221">
        <v>2042.31</v>
      </c>
      <c r="E221" t="s">
        <v>18</v>
      </c>
      <c r="F221" t="s">
        <v>25</v>
      </c>
      <c r="G221" t="s">
        <v>13</v>
      </c>
      <c r="H221" t="s">
        <v>21</v>
      </c>
      <c r="I221" t="s">
        <v>15</v>
      </c>
    </row>
    <row r="222" spans="1:9" x14ac:dyDescent="0.25">
      <c r="A222" s="1">
        <v>45512</v>
      </c>
      <c r="B222" t="s">
        <v>269</v>
      </c>
      <c r="C222" t="s">
        <v>17</v>
      </c>
      <c r="D222">
        <v>3859.61</v>
      </c>
      <c r="E222" t="s">
        <v>24</v>
      </c>
      <c r="F222" t="s">
        <v>33</v>
      </c>
      <c r="G222" t="s">
        <v>34</v>
      </c>
      <c r="H222" t="s">
        <v>57</v>
      </c>
      <c r="I222" t="s">
        <v>58</v>
      </c>
    </row>
    <row r="223" spans="1:9" x14ac:dyDescent="0.25">
      <c r="A223" s="1">
        <v>45513</v>
      </c>
      <c r="B223" t="s">
        <v>270</v>
      </c>
      <c r="C223" t="s">
        <v>17</v>
      </c>
      <c r="D223">
        <v>1908.52</v>
      </c>
      <c r="E223" t="s">
        <v>18</v>
      </c>
      <c r="F223" t="s">
        <v>33</v>
      </c>
      <c r="G223" t="s">
        <v>13</v>
      </c>
      <c r="H223" t="s">
        <v>35</v>
      </c>
      <c r="I223" t="s">
        <v>22</v>
      </c>
    </row>
    <row r="224" spans="1:9" x14ac:dyDescent="0.25">
      <c r="A224" s="1">
        <v>45514</v>
      </c>
      <c r="B224" t="s">
        <v>271</v>
      </c>
      <c r="C224" t="s">
        <v>17</v>
      </c>
      <c r="D224">
        <v>1140.4100000000001</v>
      </c>
      <c r="E224" t="s">
        <v>11</v>
      </c>
      <c r="F224" t="s">
        <v>33</v>
      </c>
      <c r="G224" t="s">
        <v>26</v>
      </c>
      <c r="H224" t="s">
        <v>42</v>
      </c>
      <c r="I224" t="s">
        <v>75</v>
      </c>
    </row>
    <row r="225" spans="1:9" x14ac:dyDescent="0.25">
      <c r="A225" s="1">
        <v>45515</v>
      </c>
      <c r="B225" t="s">
        <v>272</v>
      </c>
      <c r="C225" t="s">
        <v>10</v>
      </c>
      <c r="D225">
        <v>4258.0600000000004</v>
      </c>
      <c r="E225" t="s">
        <v>11</v>
      </c>
      <c r="F225" t="s">
        <v>19</v>
      </c>
      <c r="G225" t="s">
        <v>26</v>
      </c>
      <c r="H225" t="s">
        <v>42</v>
      </c>
      <c r="I225" t="s">
        <v>15</v>
      </c>
    </row>
    <row r="226" spans="1:9" x14ac:dyDescent="0.25">
      <c r="A226" s="1">
        <v>45516</v>
      </c>
      <c r="B226" t="s">
        <v>273</v>
      </c>
      <c r="C226" t="s">
        <v>10</v>
      </c>
      <c r="D226">
        <v>4747.0600000000004</v>
      </c>
      <c r="E226" t="s">
        <v>18</v>
      </c>
      <c r="F226" t="s">
        <v>12</v>
      </c>
      <c r="G226" t="s">
        <v>34</v>
      </c>
      <c r="H226" t="s">
        <v>67</v>
      </c>
      <c r="I226" t="s">
        <v>75</v>
      </c>
    </row>
    <row r="227" spans="1:9" x14ac:dyDescent="0.25">
      <c r="A227" s="1">
        <v>45517</v>
      </c>
      <c r="B227" t="s">
        <v>274</v>
      </c>
      <c r="C227" t="s">
        <v>17</v>
      </c>
      <c r="D227">
        <v>4935.82</v>
      </c>
      <c r="E227" t="s">
        <v>61</v>
      </c>
      <c r="F227" t="s">
        <v>33</v>
      </c>
      <c r="G227" t="s">
        <v>13</v>
      </c>
      <c r="H227" t="s">
        <v>67</v>
      </c>
      <c r="I227" t="s">
        <v>22</v>
      </c>
    </row>
    <row r="228" spans="1:9" x14ac:dyDescent="0.25">
      <c r="A228" s="1">
        <v>45518</v>
      </c>
      <c r="B228" t="s">
        <v>275</v>
      </c>
      <c r="C228" t="s">
        <v>17</v>
      </c>
      <c r="D228">
        <v>4928.88</v>
      </c>
      <c r="E228" t="s">
        <v>41</v>
      </c>
      <c r="F228" t="s">
        <v>12</v>
      </c>
      <c r="G228" t="s">
        <v>26</v>
      </c>
      <c r="H228" t="s">
        <v>21</v>
      </c>
      <c r="I228" t="s">
        <v>58</v>
      </c>
    </row>
    <row r="229" spans="1:9" x14ac:dyDescent="0.25">
      <c r="A229" s="1">
        <v>45519</v>
      </c>
      <c r="B229" t="s">
        <v>276</v>
      </c>
      <c r="C229" t="s">
        <v>17</v>
      </c>
      <c r="D229">
        <v>2690.59</v>
      </c>
      <c r="E229" t="s">
        <v>41</v>
      </c>
      <c r="F229" t="s">
        <v>25</v>
      </c>
      <c r="G229" t="s">
        <v>26</v>
      </c>
      <c r="H229" t="s">
        <v>27</v>
      </c>
      <c r="I229" t="s">
        <v>58</v>
      </c>
    </row>
    <row r="230" spans="1:9" x14ac:dyDescent="0.25">
      <c r="A230" s="1">
        <v>45520</v>
      </c>
      <c r="B230" t="s">
        <v>277</v>
      </c>
      <c r="C230" t="s">
        <v>17</v>
      </c>
      <c r="D230">
        <v>4230.8599999999997</v>
      </c>
      <c r="E230" t="s">
        <v>47</v>
      </c>
      <c r="F230" t="s">
        <v>19</v>
      </c>
      <c r="G230" t="s">
        <v>13</v>
      </c>
      <c r="H230" t="s">
        <v>48</v>
      </c>
      <c r="I230" t="s">
        <v>15</v>
      </c>
    </row>
    <row r="231" spans="1:9" x14ac:dyDescent="0.25">
      <c r="A231" s="1">
        <v>45521</v>
      </c>
      <c r="B231" t="s">
        <v>278</v>
      </c>
      <c r="C231" t="s">
        <v>10</v>
      </c>
      <c r="D231">
        <v>2990.25</v>
      </c>
      <c r="E231" t="s">
        <v>51</v>
      </c>
      <c r="F231" t="s">
        <v>33</v>
      </c>
      <c r="G231" t="s">
        <v>20</v>
      </c>
      <c r="H231" t="s">
        <v>35</v>
      </c>
      <c r="I231" t="s">
        <v>45</v>
      </c>
    </row>
    <row r="232" spans="1:9" x14ac:dyDescent="0.25">
      <c r="A232" s="1">
        <v>45522</v>
      </c>
      <c r="B232" t="s">
        <v>279</v>
      </c>
      <c r="C232" t="s">
        <v>17</v>
      </c>
      <c r="D232">
        <v>2814.41</v>
      </c>
      <c r="E232" t="s">
        <v>61</v>
      </c>
      <c r="F232" t="s">
        <v>33</v>
      </c>
      <c r="G232" t="s">
        <v>52</v>
      </c>
      <c r="H232" t="s">
        <v>27</v>
      </c>
      <c r="I232" t="s">
        <v>28</v>
      </c>
    </row>
    <row r="233" spans="1:9" x14ac:dyDescent="0.25">
      <c r="A233" s="1">
        <v>45523</v>
      </c>
      <c r="B233" t="s">
        <v>280</v>
      </c>
      <c r="C233" t="s">
        <v>10</v>
      </c>
      <c r="D233">
        <v>1176.77</v>
      </c>
      <c r="E233" t="s">
        <v>41</v>
      </c>
      <c r="F233" t="s">
        <v>12</v>
      </c>
      <c r="G233" t="s">
        <v>20</v>
      </c>
      <c r="H233" t="s">
        <v>27</v>
      </c>
      <c r="I233" t="s">
        <v>22</v>
      </c>
    </row>
    <row r="234" spans="1:9" x14ac:dyDescent="0.25">
      <c r="A234" s="1">
        <v>45524</v>
      </c>
      <c r="B234" t="s">
        <v>281</v>
      </c>
      <c r="C234" t="s">
        <v>10</v>
      </c>
      <c r="D234">
        <v>3074.35</v>
      </c>
      <c r="E234" t="s">
        <v>30</v>
      </c>
      <c r="F234" t="s">
        <v>12</v>
      </c>
      <c r="G234" t="s">
        <v>13</v>
      </c>
      <c r="H234" t="s">
        <v>42</v>
      </c>
      <c r="I234" t="s">
        <v>15</v>
      </c>
    </row>
    <row r="235" spans="1:9" x14ac:dyDescent="0.25">
      <c r="A235" s="1">
        <v>45525</v>
      </c>
      <c r="B235" t="s">
        <v>282</v>
      </c>
      <c r="C235" t="s">
        <v>10</v>
      </c>
      <c r="D235">
        <v>4273.24</v>
      </c>
      <c r="E235" t="s">
        <v>61</v>
      </c>
      <c r="F235" t="s">
        <v>19</v>
      </c>
      <c r="G235" t="s">
        <v>52</v>
      </c>
      <c r="H235" t="s">
        <v>27</v>
      </c>
      <c r="I235" t="s">
        <v>63</v>
      </c>
    </row>
    <row r="236" spans="1:9" x14ac:dyDescent="0.25">
      <c r="A236" s="1">
        <v>45526</v>
      </c>
      <c r="B236" t="s">
        <v>283</v>
      </c>
      <c r="C236" t="s">
        <v>17</v>
      </c>
      <c r="D236">
        <v>1729.69</v>
      </c>
      <c r="E236" t="s">
        <v>24</v>
      </c>
      <c r="F236" t="s">
        <v>25</v>
      </c>
      <c r="G236" t="s">
        <v>52</v>
      </c>
      <c r="H236" t="s">
        <v>21</v>
      </c>
      <c r="I236" t="s">
        <v>28</v>
      </c>
    </row>
    <row r="237" spans="1:9" x14ac:dyDescent="0.25">
      <c r="A237" s="1">
        <v>45527</v>
      </c>
      <c r="B237" t="s">
        <v>284</v>
      </c>
      <c r="C237" t="s">
        <v>17</v>
      </c>
      <c r="D237">
        <v>4816.5200000000004</v>
      </c>
      <c r="E237" t="s">
        <v>41</v>
      </c>
      <c r="F237" t="s">
        <v>25</v>
      </c>
      <c r="G237" t="s">
        <v>13</v>
      </c>
      <c r="H237" t="s">
        <v>67</v>
      </c>
      <c r="I237" t="s">
        <v>22</v>
      </c>
    </row>
    <row r="238" spans="1:9" x14ac:dyDescent="0.25">
      <c r="A238" s="1">
        <v>45528</v>
      </c>
      <c r="B238" t="s">
        <v>285</v>
      </c>
      <c r="C238" t="s">
        <v>10</v>
      </c>
      <c r="D238">
        <v>3176.35</v>
      </c>
      <c r="E238" t="s">
        <v>11</v>
      </c>
      <c r="F238" t="s">
        <v>19</v>
      </c>
      <c r="G238" t="s">
        <v>52</v>
      </c>
      <c r="H238" t="s">
        <v>48</v>
      </c>
      <c r="I238" t="s">
        <v>39</v>
      </c>
    </row>
    <row r="239" spans="1:9" x14ac:dyDescent="0.25">
      <c r="A239" s="1">
        <v>45529</v>
      </c>
      <c r="B239" t="s">
        <v>286</v>
      </c>
      <c r="C239" t="s">
        <v>17</v>
      </c>
      <c r="D239">
        <v>4463.28</v>
      </c>
      <c r="E239" t="s">
        <v>61</v>
      </c>
      <c r="F239" t="s">
        <v>33</v>
      </c>
      <c r="G239" t="s">
        <v>34</v>
      </c>
      <c r="H239" t="s">
        <v>67</v>
      </c>
      <c r="I239" t="s">
        <v>31</v>
      </c>
    </row>
    <row r="240" spans="1:9" x14ac:dyDescent="0.25">
      <c r="A240" s="1">
        <v>45530</v>
      </c>
      <c r="B240" t="s">
        <v>287</v>
      </c>
      <c r="C240" t="s">
        <v>17</v>
      </c>
      <c r="D240">
        <v>1074.54</v>
      </c>
      <c r="E240" t="s">
        <v>61</v>
      </c>
      <c r="F240" t="s">
        <v>33</v>
      </c>
      <c r="G240" t="s">
        <v>34</v>
      </c>
      <c r="H240" t="s">
        <v>38</v>
      </c>
      <c r="I240" t="s">
        <v>22</v>
      </c>
    </row>
    <row r="241" spans="1:9" x14ac:dyDescent="0.25">
      <c r="A241" s="1">
        <v>45531</v>
      </c>
      <c r="B241" t="s">
        <v>288</v>
      </c>
      <c r="C241" t="s">
        <v>10</v>
      </c>
      <c r="D241">
        <v>2172.96</v>
      </c>
      <c r="E241" t="s">
        <v>61</v>
      </c>
      <c r="F241" t="s">
        <v>25</v>
      </c>
      <c r="G241" t="s">
        <v>52</v>
      </c>
      <c r="H241" t="s">
        <v>21</v>
      </c>
      <c r="I241" t="s">
        <v>63</v>
      </c>
    </row>
    <row r="242" spans="1:9" x14ac:dyDescent="0.25">
      <c r="A242" s="1">
        <v>45532</v>
      </c>
      <c r="B242" t="s">
        <v>289</v>
      </c>
      <c r="C242" t="s">
        <v>17</v>
      </c>
      <c r="D242">
        <v>2390.52</v>
      </c>
      <c r="E242" t="s">
        <v>41</v>
      </c>
      <c r="F242" t="s">
        <v>33</v>
      </c>
      <c r="G242" t="s">
        <v>20</v>
      </c>
      <c r="H242" t="s">
        <v>35</v>
      </c>
      <c r="I242" t="s">
        <v>43</v>
      </c>
    </row>
    <row r="243" spans="1:9" x14ac:dyDescent="0.25">
      <c r="A243" s="1">
        <v>45533</v>
      </c>
      <c r="B243" t="s">
        <v>290</v>
      </c>
      <c r="C243" t="s">
        <v>10</v>
      </c>
      <c r="D243">
        <v>4277.03</v>
      </c>
      <c r="E243" t="s">
        <v>11</v>
      </c>
      <c r="F243" t="s">
        <v>12</v>
      </c>
      <c r="G243" t="s">
        <v>34</v>
      </c>
      <c r="H243" t="s">
        <v>38</v>
      </c>
      <c r="I243" t="s">
        <v>58</v>
      </c>
    </row>
    <row r="244" spans="1:9" x14ac:dyDescent="0.25">
      <c r="A244" s="1">
        <v>45534</v>
      </c>
      <c r="B244" t="s">
        <v>291</v>
      </c>
      <c r="C244" t="s">
        <v>17</v>
      </c>
      <c r="D244">
        <v>2056.1999999999998</v>
      </c>
      <c r="E244" t="s">
        <v>61</v>
      </c>
      <c r="F244" t="s">
        <v>19</v>
      </c>
      <c r="G244" t="s">
        <v>52</v>
      </c>
      <c r="H244" t="s">
        <v>53</v>
      </c>
      <c r="I244" t="s">
        <v>15</v>
      </c>
    </row>
    <row r="245" spans="1:9" x14ac:dyDescent="0.25">
      <c r="A245" s="1">
        <v>45535</v>
      </c>
      <c r="B245" t="s">
        <v>292</v>
      </c>
      <c r="C245" t="s">
        <v>10</v>
      </c>
      <c r="D245">
        <v>2649.68</v>
      </c>
      <c r="E245" t="s">
        <v>61</v>
      </c>
      <c r="F245" t="s">
        <v>19</v>
      </c>
      <c r="G245" t="s">
        <v>20</v>
      </c>
      <c r="H245" t="s">
        <v>67</v>
      </c>
      <c r="I245" t="s">
        <v>31</v>
      </c>
    </row>
    <row r="246" spans="1:9" x14ac:dyDescent="0.25">
      <c r="A246" s="1">
        <v>45536</v>
      </c>
      <c r="B246" t="s">
        <v>293</v>
      </c>
      <c r="C246" t="s">
        <v>17</v>
      </c>
      <c r="D246">
        <v>4981.08</v>
      </c>
      <c r="E246" t="s">
        <v>11</v>
      </c>
      <c r="F246" t="s">
        <v>12</v>
      </c>
      <c r="G246" t="s">
        <v>26</v>
      </c>
      <c r="H246" t="s">
        <v>27</v>
      </c>
      <c r="I246" t="s">
        <v>22</v>
      </c>
    </row>
    <row r="247" spans="1:9" x14ac:dyDescent="0.25">
      <c r="A247" s="1">
        <v>45537</v>
      </c>
      <c r="B247" t="s">
        <v>294</v>
      </c>
      <c r="C247" t="s">
        <v>17</v>
      </c>
      <c r="D247">
        <v>2737.71</v>
      </c>
      <c r="E247" t="s">
        <v>47</v>
      </c>
      <c r="F247" t="s">
        <v>19</v>
      </c>
      <c r="G247" t="s">
        <v>52</v>
      </c>
      <c r="H247" t="s">
        <v>67</v>
      </c>
      <c r="I247" t="s">
        <v>45</v>
      </c>
    </row>
    <row r="248" spans="1:9" x14ac:dyDescent="0.25">
      <c r="A248" s="1">
        <v>45538</v>
      </c>
      <c r="B248" t="s">
        <v>295</v>
      </c>
      <c r="C248" t="s">
        <v>17</v>
      </c>
      <c r="D248">
        <v>3228.03</v>
      </c>
      <c r="E248" t="s">
        <v>11</v>
      </c>
      <c r="F248" t="s">
        <v>33</v>
      </c>
      <c r="G248" t="s">
        <v>20</v>
      </c>
      <c r="H248" t="s">
        <v>14</v>
      </c>
      <c r="I248" t="s">
        <v>63</v>
      </c>
    </row>
    <row r="249" spans="1:9" x14ac:dyDescent="0.25">
      <c r="A249" s="1">
        <v>45539</v>
      </c>
      <c r="B249" t="s">
        <v>296</v>
      </c>
      <c r="C249" t="s">
        <v>17</v>
      </c>
      <c r="D249">
        <v>2088.59</v>
      </c>
      <c r="E249" t="s">
        <v>11</v>
      </c>
      <c r="F249" t="s">
        <v>25</v>
      </c>
      <c r="G249" t="s">
        <v>20</v>
      </c>
      <c r="H249" t="s">
        <v>21</v>
      </c>
      <c r="I249" t="s">
        <v>22</v>
      </c>
    </row>
    <row r="250" spans="1:9" x14ac:dyDescent="0.25">
      <c r="A250" s="1">
        <v>45540</v>
      </c>
      <c r="B250" t="s">
        <v>297</v>
      </c>
      <c r="C250" t="s">
        <v>10</v>
      </c>
      <c r="D250">
        <v>2638.07</v>
      </c>
      <c r="E250" t="s">
        <v>41</v>
      </c>
      <c r="F250" t="s">
        <v>25</v>
      </c>
      <c r="G250" t="s">
        <v>20</v>
      </c>
      <c r="H250" t="s">
        <v>38</v>
      </c>
      <c r="I250" t="s">
        <v>45</v>
      </c>
    </row>
    <row r="251" spans="1:9" x14ac:dyDescent="0.25">
      <c r="A251" s="1">
        <v>45541</v>
      </c>
      <c r="B251" t="s">
        <v>298</v>
      </c>
      <c r="C251" t="s">
        <v>10</v>
      </c>
      <c r="D251">
        <v>2947.84</v>
      </c>
      <c r="E251" t="s">
        <v>30</v>
      </c>
      <c r="F251" t="s">
        <v>25</v>
      </c>
      <c r="G251" t="s">
        <v>52</v>
      </c>
      <c r="H251" t="s">
        <v>67</v>
      </c>
      <c r="I251" t="s">
        <v>63</v>
      </c>
    </row>
    <row r="252" spans="1:9" x14ac:dyDescent="0.25">
      <c r="A252" s="1">
        <v>45542</v>
      </c>
      <c r="B252" t="s">
        <v>299</v>
      </c>
      <c r="C252" t="s">
        <v>10</v>
      </c>
      <c r="D252">
        <v>4093.57</v>
      </c>
      <c r="E252" t="s">
        <v>30</v>
      </c>
      <c r="F252" t="s">
        <v>12</v>
      </c>
      <c r="G252" t="s">
        <v>13</v>
      </c>
      <c r="H252" t="s">
        <v>38</v>
      </c>
      <c r="I252" t="s">
        <v>39</v>
      </c>
    </row>
    <row r="253" spans="1:9" x14ac:dyDescent="0.25">
      <c r="A253" s="1">
        <v>45543</v>
      </c>
      <c r="B253" t="s">
        <v>300</v>
      </c>
      <c r="C253" t="s">
        <v>10</v>
      </c>
      <c r="D253">
        <v>2837.96</v>
      </c>
      <c r="E253" t="s">
        <v>18</v>
      </c>
      <c r="F253" t="s">
        <v>33</v>
      </c>
      <c r="G253" t="s">
        <v>52</v>
      </c>
      <c r="H253" t="s">
        <v>38</v>
      </c>
      <c r="I253" t="s">
        <v>28</v>
      </c>
    </row>
    <row r="254" spans="1:9" x14ac:dyDescent="0.25">
      <c r="A254" s="1">
        <v>45544</v>
      </c>
      <c r="B254" t="s">
        <v>301</v>
      </c>
      <c r="C254" t="s">
        <v>17</v>
      </c>
      <c r="D254">
        <v>2336.4299999999998</v>
      </c>
      <c r="E254" t="s">
        <v>47</v>
      </c>
      <c r="F254" t="s">
        <v>25</v>
      </c>
      <c r="G254" t="s">
        <v>13</v>
      </c>
      <c r="H254" t="s">
        <v>38</v>
      </c>
      <c r="I254" t="s">
        <v>31</v>
      </c>
    </row>
    <row r="255" spans="1:9" x14ac:dyDescent="0.25">
      <c r="A255" s="1">
        <v>45545</v>
      </c>
      <c r="B255" t="s">
        <v>302</v>
      </c>
      <c r="C255" t="s">
        <v>17</v>
      </c>
      <c r="D255">
        <v>4460.3999999999996</v>
      </c>
      <c r="E255" t="s">
        <v>61</v>
      </c>
      <c r="F255" t="s">
        <v>33</v>
      </c>
      <c r="G255" t="s">
        <v>52</v>
      </c>
      <c r="H255" t="s">
        <v>48</v>
      </c>
      <c r="I255" t="s">
        <v>75</v>
      </c>
    </row>
    <row r="256" spans="1:9" x14ac:dyDescent="0.25">
      <c r="A256" s="1">
        <v>45546</v>
      </c>
      <c r="B256" t="s">
        <v>303</v>
      </c>
      <c r="C256" t="s">
        <v>10</v>
      </c>
      <c r="D256">
        <v>3751.45</v>
      </c>
      <c r="E256" t="s">
        <v>51</v>
      </c>
      <c r="F256" t="s">
        <v>19</v>
      </c>
      <c r="G256" t="s">
        <v>34</v>
      </c>
      <c r="H256" t="s">
        <v>14</v>
      </c>
      <c r="I256" t="s">
        <v>28</v>
      </c>
    </row>
    <row r="257" spans="1:9" x14ac:dyDescent="0.25">
      <c r="A257" s="1">
        <v>45547</v>
      </c>
      <c r="B257" t="s">
        <v>304</v>
      </c>
      <c r="C257" t="s">
        <v>10</v>
      </c>
      <c r="D257">
        <v>4861.1400000000003</v>
      </c>
      <c r="E257" t="s">
        <v>51</v>
      </c>
      <c r="F257" t="s">
        <v>33</v>
      </c>
      <c r="G257" t="s">
        <v>20</v>
      </c>
      <c r="H257" t="s">
        <v>67</v>
      </c>
      <c r="I257" t="s">
        <v>75</v>
      </c>
    </row>
    <row r="258" spans="1:9" x14ac:dyDescent="0.25">
      <c r="A258" s="1">
        <v>45548</v>
      </c>
      <c r="B258" t="s">
        <v>305</v>
      </c>
      <c r="C258" t="s">
        <v>17</v>
      </c>
      <c r="D258">
        <v>1085.6099999999999</v>
      </c>
      <c r="E258" t="s">
        <v>51</v>
      </c>
      <c r="F258" t="s">
        <v>12</v>
      </c>
      <c r="G258" t="s">
        <v>26</v>
      </c>
      <c r="H258" t="s">
        <v>57</v>
      </c>
      <c r="I258" t="s">
        <v>75</v>
      </c>
    </row>
    <row r="259" spans="1:9" x14ac:dyDescent="0.25">
      <c r="A259" s="1">
        <v>45549</v>
      </c>
      <c r="B259" t="s">
        <v>306</v>
      </c>
      <c r="C259" t="s">
        <v>17</v>
      </c>
      <c r="D259">
        <v>2266.9299999999998</v>
      </c>
      <c r="E259" t="s">
        <v>18</v>
      </c>
      <c r="F259" t="s">
        <v>12</v>
      </c>
      <c r="G259" t="s">
        <v>52</v>
      </c>
      <c r="H259" t="s">
        <v>21</v>
      </c>
      <c r="I259" t="s">
        <v>28</v>
      </c>
    </row>
    <row r="260" spans="1:9" x14ac:dyDescent="0.25">
      <c r="A260" s="1">
        <v>45550</v>
      </c>
      <c r="B260" t="s">
        <v>307</v>
      </c>
      <c r="C260" t="s">
        <v>17</v>
      </c>
      <c r="D260">
        <v>2510.9899999999998</v>
      </c>
      <c r="E260" t="s">
        <v>37</v>
      </c>
      <c r="F260" t="s">
        <v>33</v>
      </c>
      <c r="G260" t="s">
        <v>13</v>
      </c>
      <c r="H260" t="s">
        <v>27</v>
      </c>
      <c r="I260" t="s">
        <v>31</v>
      </c>
    </row>
    <row r="261" spans="1:9" x14ac:dyDescent="0.25">
      <c r="A261" s="1">
        <v>45551</v>
      </c>
      <c r="B261" t="s">
        <v>308</v>
      </c>
      <c r="C261" t="s">
        <v>10</v>
      </c>
      <c r="D261">
        <v>1982.34</v>
      </c>
      <c r="E261" t="s">
        <v>11</v>
      </c>
      <c r="F261" t="s">
        <v>19</v>
      </c>
      <c r="G261" t="s">
        <v>20</v>
      </c>
      <c r="H261" t="s">
        <v>21</v>
      </c>
      <c r="I261" t="s">
        <v>75</v>
      </c>
    </row>
    <row r="262" spans="1:9" x14ac:dyDescent="0.25">
      <c r="A262" s="1">
        <v>45552</v>
      </c>
      <c r="B262" t="s">
        <v>309</v>
      </c>
      <c r="C262" t="s">
        <v>10</v>
      </c>
      <c r="D262">
        <v>2607.62</v>
      </c>
      <c r="E262" t="s">
        <v>37</v>
      </c>
      <c r="F262" t="s">
        <v>33</v>
      </c>
      <c r="G262" t="s">
        <v>13</v>
      </c>
      <c r="H262" t="s">
        <v>57</v>
      </c>
      <c r="I262" t="s">
        <v>39</v>
      </c>
    </row>
    <row r="263" spans="1:9" x14ac:dyDescent="0.25">
      <c r="A263" s="1">
        <v>45553</v>
      </c>
      <c r="B263" t="s">
        <v>310</v>
      </c>
      <c r="C263" t="s">
        <v>10</v>
      </c>
      <c r="D263">
        <v>1869.08</v>
      </c>
      <c r="E263" t="s">
        <v>51</v>
      </c>
      <c r="F263" t="s">
        <v>33</v>
      </c>
      <c r="G263" t="s">
        <v>26</v>
      </c>
      <c r="H263" t="s">
        <v>14</v>
      </c>
      <c r="I263" t="s">
        <v>58</v>
      </c>
    </row>
    <row r="264" spans="1:9" x14ac:dyDescent="0.25">
      <c r="A264" s="1">
        <v>45554</v>
      </c>
      <c r="B264" t="s">
        <v>311</v>
      </c>
      <c r="C264" t="s">
        <v>17</v>
      </c>
      <c r="D264">
        <v>3903.56</v>
      </c>
      <c r="E264" t="s">
        <v>30</v>
      </c>
      <c r="F264" t="s">
        <v>12</v>
      </c>
      <c r="G264" t="s">
        <v>52</v>
      </c>
      <c r="H264" t="s">
        <v>42</v>
      </c>
      <c r="I264" t="s">
        <v>28</v>
      </c>
    </row>
    <row r="265" spans="1:9" x14ac:dyDescent="0.25">
      <c r="A265" s="1">
        <v>45555</v>
      </c>
      <c r="B265" t="s">
        <v>312</v>
      </c>
      <c r="C265" t="s">
        <v>10</v>
      </c>
      <c r="D265">
        <v>3092.05</v>
      </c>
      <c r="E265" t="s">
        <v>51</v>
      </c>
      <c r="F265" t="s">
        <v>19</v>
      </c>
      <c r="G265" t="s">
        <v>20</v>
      </c>
      <c r="H265" t="s">
        <v>67</v>
      </c>
      <c r="I265" t="s">
        <v>58</v>
      </c>
    </row>
    <row r="266" spans="1:9" x14ac:dyDescent="0.25">
      <c r="A266" s="1">
        <v>45556</v>
      </c>
      <c r="B266" t="s">
        <v>313</v>
      </c>
      <c r="C266" t="s">
        <v>17</v>
      </c>
      <c r="D266">
        <v>4914.59</v>
      </c>
      <c r="E266" t="s">
        <v>61</v>
      </c>
      <c r="F266" t="s">
        <v>12</v>
      </c>
      <c r="G266" t="s">
        <v>20</v>
      </c>
      <c r="H266" t="s">
        <v>38</v>
      </c>
      <c r="I266" t="s">
        <v>45</v>
      </c>
    </row>
    <row r="267" spans="1:9" x14ac:dyDescent="0.25">
      <c r="A267" s="1">
        <v>45557</v>
      </c>
      <c r="B267" t="s">
        <v>314</v>
      </c>
      <c r="C267" t="s">
        <v>17</v>
      </c>
      <c r="D267">
        <v>3468.34</v>
      </c>
      <c r="E267" t="s">
        <v>51</v>
      </c>
      <c r="F267" t="s">
        <v>12</v>
      </c>
      <c r="G267" t="s">
        <v>20</v>
      </c>
      <c r="H267" t="s">
        <v>27</v>
      </c>
      <c r="I267" t="s">
        <v>15</v>
      </c>
    </row>
    <row r="268" spans="1:9" x14ac:dyDescent="0.25">
      <c r="A268" s="1">
        <v>45558</v>
      </c>
      <c r="B268" t="s">
        <v>315</v>
      </c>
      <c r="C268" t="s">
        <v>17</v>
      </c>
      <c r="D268">
        <v>3900.85</v>
      </c>
      <c r="E268" t="s">
        <v>37</v>
      </c>
      <c r="F268" t="s">
        <v>19</v>
      </c>
      <c r="G268" t="s">
        <v>34</v>
      </c>
      <c r="H268" t="s">
        <v>27</v>
      </c>
      <c r="I268" t="s">
        <v>39</v>
      </c>
    </row>
    <row r="269" spans="1:9" x14ac:dyDescent="0.25">
      <c r="A269" s="1">
        <v>45559</v>
      </c>
      <c r="B269" t="s">
        <v>316</v>
      </c>
      <c r="C269" t="s">
        <v>17</v>
      </c>
      <c r="D269">
        <v>2440.9299999999998</v>
      </c>
      <c r="E269" t="s">
        <v>11</v>
      </c>
      <c r="F269" t="s">
        <v>33</v>
      </c>
      <c r="G269" t="s">
        <v>13</v>
      </c>
      <c r="H269" t="s">
        <v>48</v>
      </c>
      <c r="I269" t="s">
        <v>58</v>
      </c>
    </row>
    <row r="270" spans="1:9" x14ac:dyDescent="0.25">
      <c r="A270" s="1">
        <v>45560</v>
      </c>
      <c r="B270" t="s">
        <v>317</v>
      </c>
      <c r="C270" t="s">
        <v>10</v>
      </c>
      <c r="D270">
        <v>1059.27</v>
      </c>
      <c r="E270" t="s">
        <v>30</v>
      </c>
      <c r="F270" t="s">
        <v>33</v>
      </c>
      <c r="G270" t="s">
        <v>52</v>
      </c>
      <c r="H270" t="s">
        <v>53</v>
      </c>
      <c r="I270" t="s">
        <v>58</v>
      </c>
    </row>
    <row r="271" spans="1:9" x14ac:dyDescent="0.25">
      <c r="A271" s="1">
        <v>45561</v>
      </c>
      <c r="B271" t="s">
        <v>318</v>
      </c>
      <c r="C271" t="s">
        <v>10</v>
      </c>
      <c r="D271">
        <v>4858.3999999999996</v>
      </c>
      <c r="E271" t="s">
        <v>37</v>
      </c>
      <c r="F271" t="s">
        <v>33</v>
      </c>
      <c r="G271" t="s">
        <v>34</v>
      </c>
      <c r="H271" t="s">
        <v>21</v>
      </c>
      <c r="I271" t="s">
        <v>15</v>
      </c>
    </row>
    <row r="272" spans="1:9" x14ac:dyDescent="0.25">
      <c r="A272" s="1">
        <v>45562</v>
      </c>
      <c r="B272" t="s">
        <v>319</v>
      </c>
      <c r="C272" t="s">
        <v>17</v>
      </c>
      <c r="D272">
        <v>4038.5</v>
      </c>
      <c r="E272" t="s">
        <v>37</v>
      </c>
      <c r="F272" t="s">
        <v>19</v>
      </c>
      <c r="G272" t="s">
        <v>52</v>
      </c>
      <c r="H272" t="s">
        <v>57</v>
      </c>
      <c r="I272" t="s">
        <v>45</v>
      </c>
    </row>
    <row r="273" spans="1:9" x14ac:dyDescent="0.25">
      <c r="A273" s="1">
        <v>45563</v>
      </c>
      <c r="B273" t="s">
        <v>320</v>
      </c>
      <c r="C273" t="s">
        <v>10</v>
      </c>
      <c r="D273">
        <v>2959.35</v>
      </c>
      <c r="E273" t="s">
        <v>18</v>
      </c>
      <c r="F273" t="s">
        <v>33</v>
      </c>
      <c r="G273" t="s">
        <v>20</v>
      </c>
      <c r="H273" t="s">
        <v>14</v>
      </c>
      <c r="I273" t="s">
        <v>45</v>
      </c>
    </row>
    <row r="274" spans="1:9" x14ac:dyDescent="0.25">
      <c r="A274" s="1">
        <v>45564</v>
      </c>
      <c r="B274" t="s">
        <v>321</v>
      </c>
      <c r="C274" t="s">
        <v>10</v>
      </c>
      <c r="D274">
        <v>4353.47</v>
      </c>
      <c r="E274" t="s">
        <v>11</v>
      </c>
      <c r="F274" t="s">
        <v>25</v>
      </c>
      <c r="G274" t="s">
        <v>20</v>
      </c>
      <c r="H274" t="s">
        <v>67</v>
      </c>
      <c r="I274" t="s">
        <v>45</v>
      </c>
    </row>
    <row r="275" spans="1:9" x14ac:dyDescent="0.25">
      <c r="A275" s="1">
        <v>45565</v>
      </c>
      <c r="B275" t="s">
        <v>322</v>
      </c>
      <c r="C275" t="s">
        <v>10</v>
      </c>
      <c r="D275">
        <v>4384.13</v>
      </c>
      <c r="E275" t="s">
        <v>61</v>
      </c>
      <c r="F275" t="s">
        <v>19</v>
      </c>
      <c r="G275" t="s">
        <v>34</v>
      </c>
      <c r="H275" t="s">
        <v>67</v>
      </c>
      <c r="I275" t="s">
        <v>58</v>
      </c>
    </row>
    <row r="276" spans="1:9" x14ac:dyDescent="0.25">
      <c r="A276" s="1">
        <v>45566</v>
      </c>
      <c r="B276" t="s">
        <v>323</v>
      </c>
      <c r="C276" t="s">
        <v>17</v>
      </c>
      <c r="D276">
        <v>3860.21</v>
      </c>
      <c r="E276" t="s">
        <v>41</v>
      </c>
      <c r="F276" t="s">
        <v>19</v>
      </c>
      <c r="G276" t="s">
        <v>26</v>
      </c>
      <c r="H276" t="s">
        <v>53</v>
      </c>
      <c r="I276" t="s">
        <v>28</v>
      </c>
    </row>
    <row r="277" spans="1:9" x14ac:dyDescent="0.25">
      <c r="A277" s="1">
        <v>45567</v>
      </c>
      <c r="B277" t="s">
        <v>324</v>
      </c>
      <c r="C277" t="s">
        <v>17</v>
      </c>
      <c r="D277">
        <v>2304.86</v>
      </c>
      <c r="E277" t="s">
        <v>11</v>
      </c>
      <c r="F277" t="s">
        <v>19</v>
      </c>
      <c r="G277" t="s">
        <v>26</v>
      </c>
      <c r="H277" t="s">
        <v>42</v>
      </c>
      <c r="I277" t="s">
        <v>45</v>
      </c>
    </row>
    <row r="278" spans="1:9" x14ac:dyDescent="0.25">
      <c r="A278" s="1">
        <v>45568</v>
      </c>
      <c r="B278" t="s">
        <v>325</v>
      </c>
      <c r="C278" t="s">
        <v>17</v>
      </c>
      <c r="D278">
        <v>3179.19</v>
      </c>
      <c r="E278" t="s">
        <v>61</v>
      </c>
      <c r="F278" t="s">
        <v>33</v>
      </c>
      <c r="G278" t="s">
        <v>26</v>
      </c>
      <c r="H278" t="s">
        <v>53</v>
      </c>
      <c r="I278" t="s">
        <v>28</v>
      </c>
    </row>
    <row r="279" spans="1:9" x14ac:dyDescent="0.25">
      <c r="A279" s="1">
        <v>45569</v>
      </c>
      <c r="B279" t="s">
        <v>326</v>
      </c>
      <c r="C279" t="s">
        <v>10</v>
      </c>
      <c r="D279">
        <v>4987.07</v>
      </c>
      <c r="E279" t="s">
        <v>18</v>
      </c>
      <c r="F279" t="s">
        <v>12</v>
      </c>
      <c r="G279" t="s">
        <v>13</v>
      </c>
      <c r="H279" t="s">
        <v>21</v>
      </c>
      <c r="I279" t="s">
        <v>15</v>
      </c>
    </row>
    <row r="280" spans="1:9" x14ac:dyDescent="0.25">
      <c r="A280" s="1">
        <v>45570</v>
      </c>
      <c r="B280" t="s">
        <v>327</v>
      </c>
      <c r="C280" t="s">
        <v>17</v>
      </c>
      <c r="D280">
        <v>2622.73</v>
      </c>
      <c r="E280" t="s">
        <v>61</v>
      </c>
      <c r="F280" t="s">
        <v>19</v>
      </c>
      <c r="G280" t="s">
        <v>13</v>
      </c>
      <c r="H280" t="s">
        <v>21</v>
      </c>
      <c r="I280" t="s">
        <v>75</v>
      </c>
    </row>
    <row r="281" spans="1:9" x14ac:dyDescent="0.25">
      <c r="A281" s="1">
        <v>45571</v>
      </c>
      <c r="B281" t="s">
        <v>328</v>
      </c>
      <c r="C281" t="s">
        <v>10</v>
      </c>
      <c r="D281">
        <v>1979.64</v>
      </c>
      <c r="E281" t="s">
        <v>51</v>
      </c>
      <c r="F281" t="s">
        <v>12</v>
      </c>
      <c r="G281" t="s">
        <v>20</v>
      </c>
      <c r="H281" t="s">
        <v>38</v>
      </c>
      <c r="I281" t="s">
        <v>63</v>
      </c>
    </row>
    <row r="282" spans="1:9" x14ac:dyDescent="0.25">
      <c r="A282" s="1">
        <v>45572</v>
      </c>
      <c r="B282" t="s">
        <v>329</v>
      </c>
      <c r="C282" t="s">
        <v>10</v>
      </c>
      <c r="D282">
        <v>4653.3500000000004</v>
      </c>
      <c r="E282" t="s">
        <v>30</v>
      </c>
      <c r="F282" t="s">
        <v>19</v>
      </c>
      <c r="G282" t="s">
        <v>26</v>
      </c>
      <c r="H282" t="s">
        <v>21</v>
      </c>
      <c r="I282" t="s">
        <v>39</v>
      </c>
    </row>
    <row r="283" spans="1:9" x14ac:dyDescent="0.25">
      <c r="A283" s="1">
        <v>45573</v>
      </c>
      <c r="B283" t="s">
        <v>330</v>
      </c>
      <c r="C283" t="s">
        <v>10</v>
      </c>
      <c r="D283">
        <v>1736.77</v>
      </c>
      <c r="E283" t="s">
        <v>37</v>
      </c>
      <c r="F283" t="s">
        <v>19</v>
      </c>
      <c r="G283" t="s">
        <v>20</v>
      </c>
      <c r="H283" t="s">
        <v>57</v>
      </c>
      <c r="I283" t="s">
        <v>22</v>
      </c>
    </row>
    <row r="284" spans="1:9" x14ac:dyDescent="0.25">
      <c r="A284" s="1">
        <v>45574</v>
      </c>
      <c r="B284" t="s">
        <v>331</v>
      </c>
      <c r="C284" t="s">
        <v>10</v>
      </c>
      <c r="D284">
        <v>2736.95</v>
      </c>
      <c r="E284" t="s">
        <v>24</v>
      </c>
      <c r="F284" t="s">
        <v>19</v>
      </c>
      <c r="G284" t="s">
        <v>20</v>
      </c>
      <c r="H284" t="s">
        <v>27</v>
      </c>
      <c r="I284" t="s">
        <v>75</v>
      </c>
    </row>
    <row r="285" spans="1:9" x14ac:dyDescent="0.25">
      <c r="A285" s="1">
        <v>45575</v>
      </c>
      <c r="B285" t="s">
        <v>332</v>
      </c>
      <c r="C285" t="s">
        <v>17</v>
      </c>
      <c r="D285">
        <v>2628.91</v>
      </c>
      <c r="E285" t="s">
        <v>37</v>
      </c>
      <c r="F285" t="s">
        <v>12</v>
      </c>
      <c r="G285" t="s">
        <v>52</v>
      </c>
      <c r="H285" t="s">
        <v>42</v>
      </c>
      <c r="I285" t="s">
        <v>58</v>
      </c>
    </row>
    <row r="286" spans="1:9" x14ac:dyDescent="0.25">
      <c r="A286" s="1">
        <v>45576</v>
      </c>
      <c r="B286" t="s">
        <v>333</v>
      </c>
      <c r="C286" t="s">
        <v>10</v>
      </c>
      <c r="D286">
        <v>3515.46</v>
      </c>
      <c r="E286" t="s">
        <v>30</v>
      </c>
      <c r="F286" t="s">
        <v>19</v>
      </c>
      <c r="G286" t="s">
        <v>52</v>
      </c>
      <c r="H286" t="s">
        <v>42</v>
      </c>
      <c r="I286" t="s">
        <v>75</v>
      </c>
    </row>
    <row r="287" spans="1:9" x14ac:dyDescent="0.25">
      <c r="A287" s="1">
        <v>45577</v>
      </c>
      <c r="B287" t="s">
        <v>334</v>
      </c>
      <c r="C287" t="s">
        <v>17</v>
      </c>
      <c r="D287">
        <v>1087.04</v>
      </c>
      <c r="E287" t="s">
        <v>24</v>
      </c>
      <c r="F287" t="s">
        <v>33</v>
      </c>
      <c r="G287" t="s">
        <v>52</v>
      </c>
      <c r="H287" t="s">
        <v>14</v>
      </c>
      <c r="I287" t="s">
        <v>31</v>
      </c>
    </row>
    <row r="288" spans="1:9" x14ac:dyDescent="0.25">
      <c r="A288" s="1">
        <v>45578</v>
      </c>
      <c r="B288" t="s">
        <v>335</v>
      </c>
      <c r="C288" t="s">
        <v>10</v>
      </c>
      <c r="D288">
        <v>3461.9</v>
      </c>
      <c r="E288" t="s">
        <v>18</v>
      </c>
      <c r="F288" t="s">
        <v>25</v>
      </c>
      <c r="G288" t="s">
        <v>13</v>
      </c>
      <c r="H288" t="s">
        <v>35</v>
      </c>
      <c r="I288" t="s">
        <v>39</v>
      </c>
    </row>
    <row r="289" spans="1:9" x14ac:dyDescent="0.25">
      <c r="A289" s="1">
        <v>45579</v>
      </c>
      <c r="B289" t="s">
        <v>336</v>
      </c>
      <c r="C289" t="s">
        <v>17</v>
      </c>
      <c r="D289">
        <v>2080.9</v>
      </c>
      <c r="E289" t="s">
        <v>24</v>
      </c>
      <c r="F289" t="s">
        <v>33</v>
      </c>
      <c r="G289" t="s">
        <v>26</v>
      </c>
      <c r="H289" t="s">
        <v>35</v>
      </c>
      <c r="I289" t="s">
        <v>22</v>
      </c>
    </row>
    <row r="290" spans="1:9" x14ac:dyDescent="0.25">
      <c r="A290" s="1">
        <v>45580</v>
      </c>
      <c r="B290" t="s">
        <v>337</v>
      </c>
      <c r="C290" t="s">
        <v>10</v>
      </c>
      <c r="D290">
        <v>4594.26</v>
      </c>
      <c r="E290" t="s">
        <v>30</v>
      </c>
      <c r="F290" t="s">
        <v>19</v>
      </c>
      <c r="G290" t="s">
        <v>13</v>
      </c>
      <c r="H290" t="s">
        <v>27</v>
      </c>
      <c r="I290" t="s">
        <v>28</v>
      </c>
    </row>
    <row r="291" spans="1:9" x14ac:dyDescent="0.25">
      <c r="A291" s="1">
        <v>45581</v>
      </c>
      <c r="B291" t="s">
        <v>338</v>
      </c>
      <c r="C291" t="s">
        <v>17</v>
      </c>
      <c r="D291">
        <v>1463.2</v>
      </c>
      <c r="E291" t="s">
        <v>18</v>
      </c>
      <c r="F291" t="s">
        <v>33</v>
      </c>
      <c r="G291" t="s">
        <v>52</v>
      </c>
      <c r="H291" t="s">
        <v>42</v>
      </c>
      <c r="I291" t="s">
        <v>15</v>
      </c>
    </row>
    <row r="292" spans="1:9" x14ac:dyDescent="0.25">
      <c r="A292" s="1">
        <v>45582</v>
      </c>
      <c r="B292" t="s">
        <v>339</v>
      </c>
      <c r="C292" t="s">
        <v>10</v>
      </c>
      <c r="D292">
        <v>3387.18</v>
      </c>
      <c r="E292" t="s">
        <v>11</v>
      </c>
      <c r="F292" t="s">
        <v>33</v>
      </c>
      <c r="G292" t="s">
        <v>13</v>
      </c>
      <c r="H292" t="s">
        <v>53</v>
      </c>
      <c r="I292" t="s">
        <v>15</v>
      </c>
    </row>
    <row r="293" spans="1:9" x14ac:dyDescent="0.25">
      <c r="A293" s="1">
        <v>45583</v>
      </c>
      <c r="B293" t="s">
        <v>340</v>
      </c>
      <c r="C293" t="s">
        <v>17</v>
      </c>
      <c r="D293">
        <v>1103.92</v>
      </c>
      <c r="E293" t="s">
        <v>24</v>
      </c>
      <c r="F293" t="s">
        <v>25</v>
      </c>
      <c r="G293" t="s">
        <v>13</v>
      </c>
      <c r="H293" t="s">
        <v>42</v>
      </c>
      <c r="I293" t="s">
        <v>45</v>
      </c>
    </row>
    <row r="294" spans="1:9" x14ac:dyDescent="0.25">
      <c r="A294" s="1">
        <v>45584</v>
      </c>
      <c r="B294" t="s">
        <v>341</v>
      </c>
      <c r="C294" t="s">
        <v>17</v>
      </c>
      <c r="D294">
        <v>2194.75</v>
      </c>
      <c r="E294" t="s">
        <v>18</v>
      </c>
      <c r="F294" t="s">
        <v>25</v>
      </c>
      <c r="G294" t="s">
        <v>20</v>
      </c>
      <c r="H294" t="s">
        <v>53</v>
      </c>
      <c r="I294" t="s">
        <v>45</v>
      </c>
    </row>
    <row r="295" spans="1:9" x14ac:dyDescent="0.25">
      <c r="A295" s="1">
        <v>45585</v>
      </c>
      <c r="B295" t="s">
        <v>342</v>
      </c>
      <c r="C295" t="s">
        <v>10</v>
      </c>
      <c r="D295">
        <v>1039.19</v>
      </c>
      <c r="E295" t="s">
        <v>37</v>
      </c>
      <c r="F295" t="s">
        <v>33</v>
      </c>
      <c r="G295" t="s">
        <v>34</v>
      </c>
      <c r="H295" t="s">
        <v>42</v>
      </c>
      <c r="I295" t="s">
        <v>39</v>
      </c>
    </row>
    <row r="296" spans="1:9" x14ac:dyDescent="0.25">
      <c r="A296" s="1">
        <v>45586</v>
      </c>
      <c r="B296" t="s">
        <v>343</v>
      </c>
      <c r="C296" t="s">
        <v>17</v>
      </c>
      <c r="D296">
        <v>1281.31</v>
      </c>
      <c r="E296" t="s">
        <v>11</v>
      </c>
      <c r="F296" t="s">
        <v>12</v>
      </c>
      <c r="G296" t="s">
        <v>13</v>
      </c>
      <c r="H296" t="s">
        <v>14</v>
      </c>
      <c r="I296" t="s">
        <v>63</v>
      </c>
    </row>
    <row r="297" spans="1:9" x14ac:dyDescent="0.25">
      <c r="A297" s="1">
        <v>45587</v>
      </c>
      <c r="B297" t="s">
        <v>344</v>
      </c>
      <c r="C297" t="s">
        <v>10</v>
      </c>
      <c r="D297">
        <v>1263.06</v>
      </c>
      <c r="E297" t="s">
        <v>41</v>
      </c>
      <c r="F297" t="s">
        <v>19</v>
      </c>
      <c r="G297" t="s">
        <v>34</v>
      </c>
      <c r="H297" t="s">
        <v>57</v>
      </c>
      <c r="I297" t="s">
        <v>58</v>
      </c>
    </row>
    <row r="298" spans="1:9" x14ac:dyDescent="0.25">
      <c r="A298" s="1">
        <v>45588</v>
      </c>
      <c r="B298" t="s">
        <v>345</v>
      </c>
      <c r="C298" t="s">
        <v>17</v>
      </c>
      <c r="D298">
        <v>1356.18</v>
      </c>
      <c r="E298" t="s">
        <v>41</v>
      </c>
      <c r="F298" t="s">
        <v>12</v>
      </c>
      <c r="G298" t="s">
        <v>34</v>
      </c>
      <c r="H298" t="s">
        <v>67</v>
      </c>
      <c r="I298" t="s">
        <v>75</v>
      </c>
    </row>
    <row r="299" spans="1:9" x14ac:dyDescent="0.25">
      <c r="A299" s="1">
        <v>45589</v>
      </c>
      <c r="B299" t="s">
        <v>346</v>
      </c>
      <c r="C299" t="s">
        <v>17</v>
      </c>
      <c r="D299">
        <v>2523.67</v>
      </c>
      <c r="E299" t="s">
        <v>37</v>
      </c>
      <c r="F299" t="s">
        <v>12</v>
      </c>
      <c r="G299" t="s">
        <v>52</v>
      </c>
      <c r="H299" t="s">
        <v>67</v>
      </c>
      <c r="I299" t="s">
        <v>45</v>
      </c>
    </row>
    <row r="300" spans="1:9" x14ac:dyDescent="0.25">
      <c r="A300" s="1">
        <v>45590</v>
      </c>
      <c r="B300" t="s">
        <v>347</v>
      </c>
      <c r="C300" t="s">
        <v>17</v>
      </c>
      <c r="D300">
        <v>4801.0200000000004</v>
      </c>
      <c r="E300" t="s">
        <v>30</v>
      </c>
      <c r="F300" t="s">
        <v>19</v>
      </c>
      <c r="G300" t="s">
        <v>34</v>
      </c>
      <c r="H300" t="s">
        <v>42</v>
      </c>
      <c r="I300" t="s">
        <v>43</v>
      </c>
    </row>
    <row r="301" spans="1:9" x14ac:dyDescent="0.25">
      <c r="A301" s="1">
        <v>45591</v>
      </c>
      <c r="B301" t="s">
        <v>348</v>
      </c>
      <c r="C301" t="s">
        <v>17</v>
      </c>
      <c r="D301">
        <v>3536.13</v>
      </c>
      <c r="E301" t="s">
        <v>41</v>
      </c>
      <c r="F301" t="s">
        <v>33</v>
      </c>
      <c r="G301" t="s">
        <v>26</v>
      </c>
      <c r="H301" t="s">
        <v>38</v>
      </c>
      <c r="I301" t="s">
        <v>31</v>
      </c>
    </row>
    <row r="302" spans="1:9" x14ac:dyDescent="0.25">
      <c r="A302" s="1">
        <v>45592</v>
      </c>
      <c r="B302" t="s">
        <v>349</v>
      </c>
      <c r="C302" t="s">
        <v>17</v>
      </c>
      <c r="D302">
        <v>3300.79</v>
      </c>
      <c r="E302" t="s">
        <v>37</v>
      </c>
      <c r="F302" t="s">
        <v>19</v>
      </c>
      <c r="G302" t="s">
        <v>26</v>
      </c>
      <c r="H302" t="s">
        <v>42</v>
      </c>
      <c r="I302" t="s">
        <v>28</v>
      </c>
    </row>
    <row r="303" spans="1:9" x14ac:dyDescent="0.25">
      <c r="A303" s="1">
        <v>45593</v>
      </c>
      <c r="B303" t="s">
        <v>350</v>
      </c>
      <c r="C303" t="s">
        <v>10</v>
      </c>
      <c r="D303">
        <v>3649.92</v>
      </c>
      <c r="E303" t="s">
        <v>30</v>
      </c>
      <c r="F303" t="s">
        <v>19</v>
      </c>
      <c r="G303" t="s">
        <v>20</v>
      </c>
      <c r="H303" t="s">
        <v>21</v>
      </c>
      <c r="I303" t="s">
        <v>31</v>
      </c>
    </row>
    <row r="304" spans="1:9" x14ac:dyDescent="0.25">
      <c r="A304" s="1">
        <v>45594</v>
      </c>
      <c r="B304" t="s">
        <v>351</v>
      </c>
      <c r="C304" t="s">
        <v>17</v>
      </c>
      <c r="D304">
        <v>3410.54</v>
      </c>
      <c r="E304" t="s">
        <v>61</v>
      </c>
      <c r="F304" t="s">
        <v>33</v>
      </c>
      <c r="G304" t="s">
        <v>26</v>
      </c>
      <c r="H304" t="s">
        <v>27</v>
      </c>
      <c r="I304" t="s">
        <v>31</v>
      </c>
    </row>
    <row r="305" spans="1:9" x14ac:dyDescent="0.25">
      <c r="A305" s="1">
        <v>45595</v>
      </c>
      <c r="B305" t="s">
        <v>352</v>
      </c>
      <c r="C305" t="s">
        <v>17</v>
      </c>
      <c r="D305">
        <v>1263.22</v>
      </c>
      <c r="E305" t="s">
        <v>11</v>
      </c>
      <c r="F305" t="s">
        <v>12</v>
      </c>
      <c r="G305" t="s">
        <v>13</v>
      </c>
      <c r="H305" t="s">
        <v>14</v>
      </c>
      <c r="I305" t="s">
        <v>43</v>
      </c>
    </row>
    <row r="306" spans="1:9" x14ac:dyDescent="0.25">
      <c r="A306" s="1">
        <v>45596</v>
      </c>
      <c r="B306" t="s">
        <v>353</v>
      </c>
      <c r="C306" t="s">
        <v>17</v>
      </c>
      <c r="D306">
        <v>2462.67</v>
      </c>
      <c r="E306" t="s">
        <v>51</v>
      </c>
      <c r="F306" t="s">
        <v>19</v>
      </c>
      <c r="G306" t="s">
        <v>20</v>
      </c>
      <c r="H306" t="s">
        <v>38</v>
      </c>
      <c r="I306" t="s">
        <v>28</v>
      </c>
    </row>
    <row r="307" spans="1:9" x14ac:dyDescent="0.25">
      <c r="A307" s="1">
        <v>45597</v>
      </c>
      <c r="B307" t="s">
        <v>354</v>
      </c>
      <c r="C307" t="s">
        <v>10</v>
      </c>
      <c r="D307">
        <v>4221.8500000000004</v>
      </c>
      <c r="E307" t="s">
        <v>61</v>
      </c>
      <c r="F307" t="s">
        <v>12</v>
      </c>
      <c r="G307" t="s">
        <v>13</v>
      </c>
      <c r="H307" t="s">
        <v>14</v>
      </c>
      <c r="I307" t="s">
        <v>31</v>
      </c>
    </row>
    <row r="308" spans="1:9" x14ac:dyDescent="0.25">
      <c r="A308" s="1">
        <v>45598</v>
      </c>
      <c r="B308" t="s">
        <v>355</v>
      </c>
      <c r="C308" t="s">
        <v>10</v>
      </c>
      <c r="D308">
        <v>4325.01</v>
      </c>
      <c r="E308" t="s">
        <v>24</v>
      </c>
      <c r="F308" t="s">
        <v>12</v>
      </c>
      <c r="G308" t="s">
        <v>26</v>
      </c>
      <c r="H308" t="s">
        <v>35</v>
      </c>
      <c r="I308" t="s">
        <v>58</v>
      </c>
    </row>
    <row r="309" spans="1:9" x14ac:dyDescent="0.25">
      <c r="A309" s="1">
        <v>45599</v>
      </c>
      <c r="B309" t="s">
        <v>356</v>
      </c>
      <c r="C309" t="s">
        <v>17</v>
      </c>
      <c r="D309">
        <v>2638.27</v>
      </c>
      <c r="E309" t="s">
        <v>41</v>
      </c>
      <c r="F309" t="s">
        <v>25</v>
      </c>
      <c r="G309" t="s">
        <v>13</v>
      </c>
      <c r="H309" t="s">
        <v>57</v>
      </c>
      <c r="I309" t="s">
        <v>63</v>
      </c>
    </row>
    <row r="310" spans="1:9" x14ac:dyDescent="0.25">
      <c r="A310" s="1">
        <v>45600</v>
      </c>
      <c r="B310" t="s">
        <v>357</v>
      </c>
      <c r="C310" t="s">
        <v>17</v>
      </c>
      <c r="D310">
        <v>2630.58</v>
      </c>
      <c r="E310" t="s">
        <v>30</v>
      </c>
      <c r="F310" t="s">
        <v>12</v>
      </c>
      <c r="G310" t="s">
        <v>13</v>
      </c>
      <c r="H310" t="s">
        <v>48</v>
      </c>
      <c r="I310" t="s">
        <v>31</v>
      </c>
    </row>
    <row r="311" spans="1:9" x14ac:dyDescent="0.25">
      <c r="A311" s="1">
        <v>45601</v>
      </c>
      <c r="B311" t="s">
        <v>358</v>
      </c>
      <c r="C311" t="s">
        <v>17</v>
      </c>
      <c r="D311">
        <v>4402.4399999999996</v>
      </c>
      <c r="E311" t="s">
        <v>47</v>
      </c>
      <c r="F311" t="s">
        <v>19</v>
      </c>
      <c r="G311" t="s">
        <v>20</v>
      </c>
      <c r="H311" t="s">
        <v>27</v>
      </c>
      <c r="I311" t="s">
        <v>28</v>
      </c>
    </row>
    <row r="312" spans="1:9" x14ac:dyDescent="0.25">
      <c r="A312" s="1">
        <v>45602</v>
      </c>
      <c r="B312" t="s">
        <v>359</v>
      </c>
      <c r="C312" t="s">
        <v>17</v>
      </c>
      <c r="D312">
        <v>1047.08</v>
      </c>
      <c r="E312" t="s">
        <v>41</v>
      </c>
      <c r="F312" t="s">
        <v>33</v>
      </c>
      <c r="G312" t="s">
        <v>20</v>
      </c>
      <c r="H312" t="s">
        <v>38</v>
      </c>
      <c r="I312" t="s">
        <v>63</v>
      </c>
    </row>
    <row r="313" spans="1:9" x14ac:dyDescent="0.25">
      <c r="A313" s="1">
        <v>45603</v>
      </c>
      <c r="B313" t="s">
        <v>360</v>
      </c>
      <c r="C313" t="s">
        <v>10</v>
      </c>
      <c r="D313">
        <v>2590.31</v>
      </c>
      <c r="E313" t="s">
        <v>30</v>
      </c>
      <c r="F313" t="s">
        <v>12</v>
      </c>
      <c r="G313" t="s">
        <v>34</v>
      </c>
      <c r="H313" t="s">
        <v>27</v>
      </c>
      <c r="I313" t="s">
        <v>43</v>
      </c>
    </row>
    <row r="314" spans="1:9" x14ac:dyDescent="0.25">
      <c r="A314" s="1">
        <v>45604</v>
      </c>
      <c r="B314" t="s">
        <v>361</v>
      </c>
      <c r="C314" t="s">
        <v>10</v>
      </c>
      <c r="D314">
        <v>2499.3200000000002</v>
      </c>
      <c r="E314" t="s">
        <v>37</v>
      </c>
      <c r="F314" t="s">
        <v>19</v>
      </c>
      <c r="G314" t="s">
        <v>20</v>
      </c>
      <c r="H314" t="s">
        <v>48</v>
      </c>
      <c r="I314" t="s">
        <v>43</v>
      </c>
    </row>
    <row r="315" spans="1:9" x14ac:dyDescent="0.25">
      <c r="A315" s="1">
        <v>45605</v>
      </c>
      <c r="B315" t="s">
        <v>362</v>
      </c>
      <c r="C315" t="s">
        <v>10</v>
      </c>
      <c r="D315">
        <v>1888.53</v>
      </c>
      <c r="E315" t="s">
        <v>18</v>
      </c>
      <c r="F315" t="s">
        <v>19</v>
      </c>
      <c r="G315" t="s">
        <v>20</v>
      </c>
      <c r="H315" t="s">
        <v>48</v>
      </c>
      <c r="I315" t="s">
        <v>22</v>
      </c>
    </row>
    <row r="316" spans="1:9" x14ac:dyDescent="0.25">
      <c r="A316" s="1">
        <v>45606</v>
      </c>
      <c r="B316" t="s">
        <v>363</v>
      </c>
      <c r="C316" t="s">
        <v>17</v>
      </c>
      <c r="D316">
        <v>1499.35</v>
      </c>
      <c r="E316" t="s">
        <v>41</v>
      </c>
      <c r="F316" t="s">
        <v>12</v>
      </c>
      <c r="G316" t="s">
        <v>52</v>
      </c>
      <c r="H316" t="s">
        <v>14</v>
      </c>
      <c r="I316" t="s">
        <v>43</v>
      </c>
    </row>
    <row r="317" spans="1:9" x14ac:dyDescent="0.25">
      <c r="A317" s="1">
        <v>45607</v>
      </c>
      <c r="B317" t="s">
        <v>364</v>
      </c>
      <c r="C317" t="s">
        <v>17</v>
      </c>
      <c r="D317">
        <v>1933.07</v>
      </c>
      <c r="E317" t="s">
        <v>51</v>
      </c>
      <c r="F317" t="s">
        <v>25</v>
      </c>
      <c r="G317" t="s">
        <v>34</v>
      </c>
      <c r="H317" t="s">
        <v>67</v>
      </c>
      <c r="I317" t="s">
        <v>39</v>
      </c>
    </row>
    <row r="318" spans="1:9" x14ac:dyDescent="0.25">
      <c r="A318" s="1">
        <v>45608</v>
      </c>
      <c r="B318" t="s">
        <v>365</v>
      </c>
      <c r="C318" t="s">
        <v>10</v>
      </c>
      <c r="D318">
        <v>2112.44</v>
      </c>
      <c r="E318" t="s">
        <v>18</v>
      </c>
      <c r="F318" t="s">
        <v>19</v>
      </c>
      <c r="G318" t="s">
        <v>26</v>
      </c>
      <c r="H318" t="s">
        <v>14</v>
      </c>
      <c r="I318" t="s">
        <v>75</v>
      </c>
    </row>
    <row r="319" spans="1:9" x14ac:dyDescent="0.25">
      <c r="A319" s="1">
        <v>45609</v>
      </c>
      <c r="B319" t="s">
        <v>366</v>
      </c>
      <c r="C319" t="s">
        <v>10</v>
      </c>
      <c r="D319">
        <v>3720.68</v>
      </c>
      <c r="E319" t="s">
        <v>30</v>
      </c>
      <c r="F319" t="s">
        <v>33</v>
      </c>
      <c r="G319" t="s">
        <v>13</v>
      </c>
      <c r="H319" t="s">
        <v>38</v>
      </c>
      <c r="I319" t="s">
        <v>28</v>
      </c>
    </row>
    <row r="320" spans="1:9" x14ac:dyDescent="0.25">
      <c r="A320" s="1">
        <v>45610</v>
      </c>
      <c r="B320" t="s">
        <v>367</v>
      </c>
      <c r="C320" t="s">
        <v>10</v>
      </c>
      <c r="D320">
        <v>1230.96</v>
      </c>
      <c r="E320" t="s">
        <v>37</v>
      </c>
      <c r="F320" t="s">
        <v>25</v>
      </c>
      <c r="G320" t="s">
        <v>52</v>
      </c>
      <c r="H320" t="s">
        <v>53</v>
      </c>
      <c r="I320" t="s">
        <v>63</v>
      </c>
    </row>
    <row r="321" spans="1:9" x14ac:dyDescent="0.25">
      <c r="A321" s="1">
        <v>45611</v>
      </c>
      <c r="B321" t="s">
        <v>368</v>
      </c>
      <c r="C321" t="s">
        <v>17</v>
      </c>
      <c r="D321">
        <v>4536.47</v>
      </c>
      <c r="E321" t="s">
        <v>30</v>
      </c>
      <c r="F321" t="s">
        <v>19</v>
      </c>
      <c r="G321" t="s">
        <v>34</v>
      </c>
      <c r="H321" t="s">
        <v>53</v>
      </c>
      <c r="I321" t="s">
        <v>63</v>
      </c>
    </row>
    <row r="322" spans="1:9" x14ac:dyDescent="0.25">
      <c r="A322" s="1">
        <v>45612</v>
      </c>
      <c r="B322" t="s">
        <v>369</v>
      </c>
      <c r="C322" t="s">
        <v>17</v>
      </c>
      <c r="D322">
        <v>3991.49</v>
      </c>
      <c r="E322" t="s">
        <v>18</v>
      </c>
      <c r="F322" t="s">
        <v>12</v>
      </c>
      <c r="G322" t="s">
        <v>52</v>
      </c>
      <c r="H322" t="s">
        <v>14</v>
      </c>
      <c r="I322" t="s">
        <v>75</v>
      </c>
    </row>
    <row r="323" spans="1:9" x14ac:dyDescent="0.25">
      <c r="A323" s="1">
        <v>45613</v>
      </c>
      <c r="B323" t="s">
        <v>370</v>
      </c>
      <c r="C323" t="s">
        <v>17</v>
      </c>
      <c r="D323">
        <v>3554.79</v>
      </c>
      <c r="E323" t="s">
        <v>11</v>
      </c>
      <c r="F323" t="s">
        <v>25</v>
      </c>
      <c r="G323" t="s">
        <v>34</v>
      </c>
      <c r="H323" t="s">
        <v>27</v>
      </c>
      <c r="I323" t="s">
        <v>63</v>
      </c>
    </row>
    <row r="324" spans="1:9" x14ac:dyDescent="0.25">
      <c r="A324" s="1">
        <v>45614</v>
      </c>
      <c r="B324" t="s">
        <v>371</v>
      </c>
      <c r="C324" t="s">
        <v>17</v>
      </c>
      <c r="D324">
        <v>3204.36</v>
      </c>
      <c r="E324" t="s">
        <v>41</v>
      </c>
      <c r="F324" t="s">
        <v>25</v>
      </c>
      <c r="G324" t="s">
        <v>34</v>
      </c>
      <c r="H324" t="s">
        <v>48</v>
      </c>
      <c r="I324" t="s">
        <v>15</v>
      </c>
    </row>
    <row r="325" spans="1:9" x14ac:dyDescent="0.25">
      <c r="A325" s="1">
        <v>45615</v>
      </c>
      <c r="B325" t="s">
        <v>372</v>
      </c>
      <c r="C325" t="s">
        <v>10</v>
      </c>
      <c r="D325">
        <v>4919.01</v>
      </c>
      <c r="E325" t="s">
        <v>37</v>
      </c>
      <c r="F325" t="s">
        <v>33</v>
      </c>
      <c r="G325" t="s">
        <v>20</v>
      </c>
      <c r="H325" t="s">
        <v>21</v>
      </c>
      <c r="I325" t="s">
        <v>63</v>
      </c>
    </row>
    <row r="326" spans="1:9" x14ac:dyDescent="0.25">
      <c r="A326" s="1">
        <v>45616</v>
      </c>
      <c r="B326" t="s">
        <v>373</v>
      </c>
      <c r="C326" t="s">
        <v>17</v>
      </c>
      <c r="D326">
        <v>2972.15</v>
      </c>
      <c r="E326" t="s">
        <v>47</v>
      </c>
      <c r="F326" t="s">
        <v>33</v>
      </c>
      <c r="G326" t="s">
        <v>13</v>
      </c>
      <c r="H326" t="s">
        <v>21</v>
      </c>
      <c r="I326" t="s">
        <v>43</v>
      </c>
    </row>
    <row r="327" spans="1:9" x14ac:dyDescent="0.25">
      <c r="A327" s="1">
        <v>45617</v>
      </c>
      <c r="B327" t="s">
        <v>374</v>
      </c>
      <c r="C327" t="s">
        <v>10</v>
      </c>
      <c r="D327">
        <v>3430.02</v>
      </c>
      <c r="E327" t="s">
        <v>47</v>
      </c>
      <c r="F327" t="s">
        <v>25</v>
      </c>
      <c r="G327" t="s">
        <v>52</v>
      </c>
      <c r="H327" t="s">
        <v>27</v>
      </c>
      <c r="I327" t="s">
        <v>28</v>
      </c>
    </row>
    <row r="328" spans="1:9" x14ac:dyDescent="0.25">
      <c r="A328" s="1">
        <v>45618</v>
      </c>
      <c r="B328" t="s">
        <v>375</v>
      </c>
      <c r="C328" t="s">
        <v>17</v>
      </c>
      <c r="D328">
        <v>3637.75</v>
      </c>
      <c r="E328" t="s">
        <v>41</v>
      </c>
      <c r="F328" t="s">
        <v>19</v>
      </c>
      <c r="G328" t="s">
        <v>34</v>
      </c>
      <c r="H328" t="s">
        <v>53</v>
      </c>
      <c r="I328" t="s">
        <v>15</v>
      </c>
    </row>
    <row r="329" spans="1:9" x14ac:dyDescent="0.25">
      <c r="A329" s="1">
        <v>45619</v>
      </c>
      <c r="B329" t="s">
        <v>376</v>
      </c>
      <c r="C329" t="s">
        <v>10</v>
      </c>
      <c r="D329">
        <v>3761.32</v>
      </c>
      <c r="E329" t="s">
        <v>30</v>
      </c>
      <c r="F329" t="s">
        <v>12</v>
      </c>
      <c r="G329" t="s">
        <v>52</v>
      </c>
      <c r="H329" t="s">
        <v>57</v>
      </c>
      <c r="I329" t="s">
        <v>28</v>
      </c>
    </row>
    <row r="330" spans="1:9" x14ac:dyDescent="0.25">
      <c r="A330" s="1">
        <v>45620</v>
      </c>
      <c r="B330" t="s">
        <v>377</v>
      </c>
      <c r="C330" t="s">
        <v>10</v>
      </c>
      <c r="D330">
        <v>3358.96</v>
      </c>
      <c r="E330" t="s">
        <v>51</v>
      </c>
      <c r="F330" t="s">
        <v>33</v>
      </c>
      <c r="G330" t="s">
        <v>13</v>
      </c>
      <c r="H330" t="s">
        <v>53</v>
      </c>
      <c r="I330" t="s">
        <v>45</v>
      </c>
    </row>
    <row r="331" spans="1:9" x14ac:dyDescent="0.25">
      <c r="A331" s="1">
        <v>45621</v>
      </c>
      <c r="B331" t="s">
        <v>378</v>
      </c>
      <c r="C331" t="s">
        <v>10</v>
      </c>
      <c r="D331">
        <v>3275</v>
      </c>
      <c r="E331" t="s">
        <v>61</v>
      </c>
      <c r="F331" t="s">
        <v>25</v>
      </c>
      <c r="G331" t="s">
        <v>52</v>
      </c>
      <c r="H331" t="s">
        <v>48</v>
      </c>
      <c r="I331" t="s">
        <v>28</v>
      </c>
    </row>
    <row r="332" spans="1:9" x14ac:dyDescent="0.25">
      <c r="A332" s="1">
        <v>45622</v>
      </c>
      <c r="B332" t="s">
        <v>379</v>
      </c>
      <c r="C332" t="s">
        <v>10</v>
      </c>
      <c r="D332">
        <v>3765.58</v>
      </c>
      <c r="E332" t="s">
        <v>41</v>
      </c>
      <c r="F332" t="s">
        <v>19</v>
      </c>
      <c r="G332" t="s">
        <v>13</v>
      </c>
      <c r="H332" t="s">
        <v>67</v>
      </c>
      <c r="I332" t="s">
        <v>58</v>
      </c>
    </row>
    <row r="333" spans="1:9" x14ac:dyDescent="0.25">
      <c r="A333" s="1">
        <v>45623</v>
      </c>
      <c r="B333" t="s">
        <v>380</v>
      </c>
      <c r="C333" t="s">
        <v>10</v>
      </c>
      <c r="D333">
        <v>3405.97</v>
      </c>
      <c r="E333" t="s">
        <v>61</v>
      </c>
      <c r="F333" t="s">
        <v>19</v>
      </c>
      <c r="G333" t="s">
        <v>34</v>
      </c>
      <c r="H333" t="s">
        <v>14</v>
      </c>
      <c r="I333" t="s">
        <v>43</v>
      </c>
    </row>
    <row r="334" spans="1:9" x14ac:dyDescent="0.25">
      <c r="A334" s="1">
        <v>45624</v>
      </c>
      <c r="B334" t="s">
        <v>381</v>
      </c>
      <c r="C334" t="s">
        <v>17</v>
      </c>
      <c r="D334">
        <v>1654.28</v>
      </c>
      <c r="E334" t="s">
        <v>47</v>
      </c>
      <c r="F334" t="s">
        <v>25</v>
      </c>
      <c r="G334" t="s">
        <v>34</v>
      </c>
      <c r="H334" t="s">
        <v>42</v>
      </c>
      <c r="I334" t="s">
        <v>22</v>
      </c>
    </row>
    <row r="335" spans="1:9" x14ac:dyDescent="0.25">
      <c r="A335" s="1">
        <v>45625</v>
      </c>
      <c r="B335" t="s">
        <v>382</v>
      </c>
      <c r="C335" t="s">
        <v>10</v>
      </c>
      <c r="D335">
        <v>4691.24</v>
      </c>
      <c r="E335" t="s">
        <v>24</v>
      </c>
      <c r="F335" t="s">
        <v>12</v>
      </c>
      <c r="G335" t="s">
        <v>52</v>
      </c>
      <c r="H335" t="s">
        <v>35</v>
      </c>
      <c r="I335" t="s">
        <v>15</v>
      </c>
    </row>
    <row r="336" spans="1:9" x14ac:dyDescent="0.25">
      <c r="A336" s="1">
        <v>45626</v>
      </c>
      <c r="B336" t="s">
        <v>383</v>
      </c>
      <c r="C336" t="s">
        <v>10</v>
      </c>
      <c r="D336">
        <v>4565.1499999999996</v>
      </c>
      <c r="E336" t="s">
        <v>18</v>
      </c>
      <c r="F336" t="s">
        <v>33</v>
      </c>
      <c r="G336" t="s">
        <v>26</v>
      </c>
      <c r="H336" t="s">
        <v>57</v>
      </c>
      <c r="I336" t="s">
        <v>45</v>
      </c>
    </row>
    <row r="337" spans="1:9" x14ac:dyDescent="0.25">
      <c r="A337" s="1">
        <v>45627</v>
      </c>
      <c r="B337" t="s">
        <v>384</v>
      </c>
      <c r="C337" t="s">
        <v>17</v>
      </c>
      <c r="D337">
        <v>2771.41</v>
      </c>
      <c r="E337" t="s">
        <v>51</v>
      </c>
      <c r="F337" t="s">
        <v>19</v>
      </c>
      <c r="G337" t="s">
        <v>34</v>
      </c>
      <c r="H337" t="s">
        <v>35</v>
      </c>
      <c r="I337" t="s">
        <v>28</v>
      </c>
    </row>
    <row r="338" spans="1:9" x14ac:dyDescent="0.25">
      <c r="A338" s="1">
        <v>45628</v>
      </c>
      <c r="B338" t="s">
        <v>385</v>
      </c>
      <c r="C338" t="s">
        <v>17</v>
      </c>
      <c r="D338">
        <v>3084.24</v>
      </c>
      <c r="E338" t="s">
        <v>41</v>
      </c>
      <c r="F338" t="s">
        <v>19</v>
      </c>
      <c r="G338" t="s">
        <v>26</v>
      </c>
      <c r="H338" t="s">
        <v>53</v>
      </c>
      <c r="I338" t="s">
        <v>31</v>
      </c>
    </row>
    <row r="339" spans="1:9" x14ac:dyDescent="0.25">
      <c r="A339" s="1">
        <v>45629</v>
      </c>
      <c r="B339" t="s">
        <v>386</v>
      </c>
      <c r="C339" t="s">
        <v>10</v>
      </c>
      <c r="D339">
        <v>2997.16</v>
      </c>
      <c r="E339" t="s">
        <v>11</v>
      </c>
      <c r="F339" t="s">
        <v>25</v>
      </c>
      <c r="G339" t="s">
        <v>26</v>
      </c>
      <c r="H339" t="s">
        <v>38</v>
      </c>
      <c r="I339" t="s">
        <v>39</v>
      </c>
    </row>
    <row r="340" spans="1:9" x14ac:dyDescent="0.25">
      <c r="A340" s="1">
        <v>45630</v>
      </c>
      <c r="B340" t="s">
        <v>387</v>
      </c>
      <c r="C340" t="s">
        <v>17</v>
      </c>
      <c r="D340">
        <v>1094.1300000000001</v>
      </c>
      <c r="E340" t="s">
        <v>24</v>
      </c>
      <c r="F340" t="s">
        <v>33</v>
      </c>
      <c r="G340" t="s">
        <v>52</v>
      </c>
      <c r="H340" t="s">
        <v>27</v>
      </c>
      <c r="I340" t="s">
        <v>28</v>
      </c>
    </row>
    <row r="341" spans="1:9" x14ac:dyDescent="0.25">
      <c r="A341" s="1">
        <v>45631</v>
      </c>
      <c r="B341" t="s">
        <v>388</v>
      </c>
      <c r="C341" t="s">
        <v>10</v>
      </c>
      <c r="D341">
        <v>3127.54</v>
      </c>
      <c r="E341" t="s">
        <v>24</v>
      </c>
      <c r="F341" t="s">
        <v>25</v>
      </c>
      <c r="G341" t="s">
        <v>52</v>
      </c>
      <c r="H341" t="s">
        <v>42</v>
      </c>
      <c r="I341" t="s">
        <v>63</v>
      </c>
    </row>
    <row r="342" spans="1:9" x14ac:dyDescent="0.25">
      <c r="A342" s="1">
        <v>45632</v>
      </c>
      <c r="B342" t="s">
        <v>389</v>
      </c>
      <c r="C342" t="s">
        <v>17</v>
      </c>
      <c r="D342">
        <v>2927.73</v>
      </c>
      <c r="E342" t="s">
        <v>24</v>
      </c>
      <c r="F342" t="s">
        <v>33</v>
      </c>
      <c r="G342" t="s">
        <v>34</v>
      </c>
      <c r="H342" t="s">
        <v>53</v>
      </c>
      <c r="I342" t="s">
        <v>39</v>
      </c>
    </row>
    <row r="343" spans="1:9" x14ac:dyDescent="0.25">
      <c r="A343" s="1">
        <v>45633</v>
      </c>
      <c r="B343" t="s">
        <v>390</v>
      </c>
      <c r="C343" t="s">
        <v>10</v>
      </c>
      <c r="D343">
        <v>4839.3900000000003</v>
      </c>
      <c r="E343" t="s">
        <v>11</v>
      </c>
      <c r="F343" t="s">
        <v>19</v>
      </c>
      <c r="G343" t="s">
        <v>26</v>
      </c>
      <c r="H343" t="s">
        <v>48</v>
      </c>
      <c r="I343" t="s">
        <v>43</v>
      </c>
    </row>
    <row r="344" spans="1:9" x14ac:dyDescent="0.25">
      <c r="A344" s="1">
        <v>45634</v>
      </c>
      <c r="B344" t="s">
        <v>391</v>
      </c>
      <c r="C344" t="s">
        <v>10</v>
      </c>
      <c r="D344">
        <v>4085</v>
      </c>
      <c r="E344" t="s">
        <v>18</v>
      </c>
      <c r="F344" t="s">
        <v>25</v>
      </c>
      <c r="G344" t="s">
        <v>26</v>
      </c>
      <c r="H344" t="s">
        <v>38</v>
      </c>
      <c r="I344" t="s">
        <v>31</v>
      </c>
    </row>
    <row r="345" spans="1:9" x14ac:dyDescent="0.25">
      <c r="A345" s="1">
        <v>45635</v>
      </c>
      <c r="B345" t="s">
        <v>392</v>
      </c>
      <c r="C345" t="s">
        <v>10</v>
      </c>
      <c r="D345">
        <v>2365.2800000000002</v>
      </c>
      <c r="E345" t="s">
        <v>47</v>
      </c>
      <c r="F345" t="s">
        <v>25</v>
      </c>
      <c r="G345" t="s">
        <v>52</v>
      </c>
      <c r="H345" t="s">
        <v>38</v>
      </c>
      <c r="I345" t="s">
        <v>43</v>
      </c>
    </row>
    <row r="346" spans="1:9" x14ac:dyDescent="0.25">
      <c r="A346" s="1">
        <v>45636</v>
      </c>
      <c r="B346" t="s">
        <v>393</v>
      </c>
      <c r="C346" t="s">
        <v>10</v>
      </c>
      <c r="D346">
        <v>1646.08</v>
      </c>
      <c r="E346" t="s">
        <v>11</v>
      </c>
      <c r="F346" t="s">
        <v>12</v>
      </c>
      <c r="G346" t="s">
        <v>13</v>
      </c>
      <c r="H346" t="s">
        <v>48</v>
      </c>
      <c r="I346" t="s">
        <v>63</v>
      </c>
    </row>
    <row r="347" spans="1:9" x14ac:dyDescent="0.25">
      <c r="A347" s="1">
        <v>45637</v>
      </c>
      <c r="B347" t="s">
        <v>394</v>
      </c>
      <c r="C347" t="s">
        <v>17</v>
      </c>
      <c r="D347">
        <v>3455.14</v>
      </c>
      <c r="E347" t="s">
        <v>47</v>
      </c>
      <c r="F347" t="s">
        <v>19</v>
      </c>
      <c r="G347" t="s">
        <v>13</v>
      </c>
      <c r="H347" t="s">
        <v>67</v>
      </c>
      <c r="I347" t="s">
        <v>22</v>
      </c>
    </row>
    <row r="348" spans="1:9" x14ac:dyDescent="0.25">
      <c r="A348" s="1">
        <v>45638</v>
      </c>
      <c r="B348" t="s">
        <v>395</v>
      </c>
      <c r="C348" t="s">
        <v>17</v>
      </c>
      <c r="D348">
        <v>4438.3999999999996</v>
      </c>
      <c r="E348" t="s">
        <v>61</v>
      </c>
      <c r="F348" t="s">
        <v>33</v>
      </c>
      <c r="G348" t="s">
        <v>52</v>
      </c>
      <c r="H348" t="s">
        <v>21</v>
      </c>
      <c r="I348" t="s">
        <v>28</v>
      </c>
    </row>
    <row r="349" spans="1:9" x14ac:dyDescent="0.25">
      <c r="A349" s="1">
        <v>45639</v>
      </c>
      <c r="B349" t="s">
        <v>396</v>
      </c>
      <c r="C349" t="s">
        <v>17</v>
      </c>
      <c r="D349">
        <v>3514.35</v>
      </c>
      <c r="E349" t="s">
        <v>51</v>
      </c>
      <c r="F349" t="s">
        <v>19</v>
      </c>
      <c r="G349" t="s">
        <v>52</v>
      </c>
      <c r="H349" t="s">
        <v>38</v>
      </c>
      <c r="I349" t="s">
        <v>58</v>
      </c>
    </row>
    <row r="350" spans="1:9" x14ac:dyDescent="0.25">
      <c r="A350" s="1">
        <v>45640</v>
      </c>
      <c r="B350" t="s">
        <v>397</v>
      </c>
      <c r="C350" t="s">
        <v>17</v>
      </c>
      <c r="D350">
        <v>4637.42</v>
      </c>
      <c r="E350" t="s">
        <v>37</v>
      </c>
      <c r="F350" t="s">
        <v>33</v>
      </c>
      <c r="G350" t="s">
        <v>13</v>
      </c>
      <c r="H350" t="s">
        <v>48</v>
      </c>
      <c r="I350" t="s">
        <v>22</v>
      </c>
    </row>
    <row r="351" spans="1:9" x14ac:dyDescent="0.25">
      <c r="A351" s="1">
        <v>45641</v>
      </c>
      <c r="B351" t="s">
        <v>398</v>
      </c>
      <c r="C351" t="s">
        <v>17</v>
      </c>
      <c r="D351">
        <v>4226.01</v>
      </c>
      <c r="E351" t="s">
        <v>18</v>
      </c>
      <c r="F351" t="s">
        <v>25</v>
      </c>
      <c r="G351" t="s">
        <v>52</v>
      </c>
      <c r="H351" t="s">
        <v>53</v>
      </c>
      <c r="I351" t="s">
        <v>28</v>
      </c>
    </row>
    <row r="352" spans="1:9" x14ac:dyDescent="0.25">
      <c r="A352" s="1">
        <v>45642</v>
      </c>
      <c r="B352" t="s">
        <v>399</v>
      </c>
      <c r="C352" t="s">
        <v>10</v>
      </c>
      <c r="D352">
        <v>4853.29</v>
      </c>
      <c r="E352" t="s">
        <v>24</v>
      </c>
      <c r="F352" t="s">
        <v>12</v>
      </c>
      <c r="G352" t="s">
        <v>52</v>
      </c>
      <c r="H352" t="s">
        <v>14</v>
      </c>
      <c r="I352" t="s">
        <v>39</v>
      </c>
    </row>
    <row r="353" spans="1:9" x14ac:dyDescent="0.25">
      <c r="A353" s="1">
        <v>45643</v>
      </c>
      <c r="B353" t="s">
        <v>400</v>
      </c>
      <c r="C353" t="s">
        <v>10</v>
      </c>
      <c r="D353">
        <v>2176.5100000000002</v>
      </c>
      <c r="E353" t="s">
        <v>18</v>
      </c>
      <c r="F353" t="s">
        <v>33</v>
      </c>
      <c r="G353" t="s">
        <v>20</v>
      </c>
      <c r="H353" t="s">
        <v>35</v>
      </c>
      <c r="I353" t="s">
        <v>31</v>
      </c>
    </row>
    <row r="354" spans="1:9" x14ac:dyDescent="0.25">
      <c r="A354" s="1">
        <v>45644</v>
      </c>
      <c r="B354" t="s">
        <v>401</v>
      </c>
      <c r="C354" t="s">
        <v>17</v>
      </c>
      <c r="D354">
        <v>1356.74</v>
      </c>
      <c r="E354" t="s">
        <v>61</v>
      </c>
      <c r="F354" t="s">
        <v>25</v>
      </c>
      <c r="G354" t="s">
        <v>52</v>
      </c>
      <c r="H354" t="s">
        <v>42</v>
      </c>
      <c r="I354" t="s">
        <v>39</v>
      </c>
    </row>
    <row r="355" spans="1:9" x14ac:dyDescent="0.25">
      <c r="A355" s="1">
        <v>45645</v>
      </c>
      <c r="B355" t="s">
        <v>402</v>
      </c>
      <c r="C355" t="s">
        <v>17</v>
      </c>
      <c r="D355">
        <v>1561.32</v>
      </c>
      <c r="E355" t="s">
        <v>37</v>
      </c>
      <c r="F355" t="s">
        <v>19</v>
      </c>
      <c r="G355" t="s">
        <v>34</v>
      </c>
      <c r="H355" t="s">
        <v>48</v>
      </c>
      <c r="I355" t="s">
        <v>22</v>
      </c>
    </row>
    <row r="356" spans="1:9" x14ac:dyDescent="0.25">
      <c r="A356" s="1">
        <v>45646</v>
      </c>
      <c r="B356" t="s">
        <v>403</v>
      </c>
      <c r="C356" t="s">
        <v>17</v>
      </c>
      <c r="D356">
        <v>2073.44</v>
      </c>
      <c r="E356" t="s">
        <v>51</v>
      </c>
      <c r="F356" t="s">
        <v>19</v>
      </c>
      <c r="G356" t="s">
        <v>34</v>
      </c>
      <c r="H356" t="s">
        <v>21</v>
      </c>
      <c r="I356" t="s">
        <v>39</v>
      </c>
    </row>
    <row r="357" spans="1:9" x14ac:dyDescent="0.25">
      <c r="A357" s="1">
        <v>45647</v>
      </c>
      <c r="B357" t="s">
        <v>404</v>
      </c>
      <c r="C357" t="s">
        <v>17</v>
      </c>
      <c r="D357">
        <v>3655.58</v>
      </c>
      <c r="E357" t="s">
        <v>47</v>
      </c>
      <c r="F357" t="s">
        <v>33</v>
      </c>
      <c r="G357" t="s">
        <v>26</v>
      </c>
      <c r="H357" t="s">
        <v>48</v>
      </c>
      <c r="I357" t="s">
        <v>75</v>
      </c>
    </row>
    <row r="358" spans="1:9" x14ac:dyDescent="0.25">
      <c r="A358" s="1">
        <v>45648</v>
      </c>
      <c r="B358" t="s">
        <v>405</v>
      </c>
      <c r="C358" t="s">
        <v>10</v>
      </c>
      <c r="D358">
        <v>2208.6799999999998</v>
      </c>
      <c r="E358" t="s">
        <v>47</v>
      </c>
      <c r="F358" t="s">
        <v>12</v>
      </c>
      <c r="G358" t="s">
        <v>34</v>
      </c>
      <c r="H358" t="s">
        <v>67</v>
      </c>
      <c r="I358" t="s">
        <v>22</v>
      </c>
    </row>
    <row r="359" spans="1:9" x14ac:dyDescent="0.25">
      <c r="A359" s="1">
        <v>45649</v>
      </c>
      <c r="B359" t="s">
        <v>406</v>
      </c>
      <c r="C359" t="s">
        <v>10</v>
      </c>
      <c r="D359">
        <v>3270.86</v>
      </c>
      <c r="E359" t="s">
        <v>37</v>
      </c>
      <c r="F359" t="s">
        <v>19</v>
      </c>
      <c r="G359" t="s">
        <v>26</v>
      </c>
      <c r="H359" t="s">
        <v>67</v>
      </c>
      <c r="I359" t="s">
        <v>31</v>
      </c>
    </row>
    <row r="360" spans="1:9" x14ac:dyDescent="0.25">
      <c r="A360" s="1">
        <v>45650</v>
      </c>
      <c r="B360" t="s">
        <v>407</v>
      </c>
      <c r="C360" t="s">
        <v>10</v>
      </c>
      <c r="D360">
        <v>1756.65</v>
      </c>
      <c r="E360" t="s">
        <v>11</v>
      </c>
      <c r="F360" t="s">
        <v>19</v>
      </c>
      <c r="G360" t="s">
        <v>34</v>
      </c>
      <c r="H360" t="s">
        <v>21</v>
      </c>
      <c r="I360" t="s">
        <v>22</v>
      </c>
    </row>
    <row r="361" spans="1:9" x14ac:dyDescent="0.25">
      <c r="A361" s="1">
        <v>45651</v>
      </c>
      <c r="B361" t="s">
        <v>408</v>
      </c>
      <c r="C361" t="s">
        <v>17</v>
      </c>
      <c r="D361">
        <v>4252.93</v>
      </c>
      <c r="E361" t="s">
        <v>37</v>
      </c>
      <c r="F361" t="s">
        <v>12</v>
      </c>
      <c r="G361" t="s">
        <v>20</v>
      </c>
      <c r="H361" t="s">
        <v>57</v>
      </c>
      <c r="I361" t="s">
        <v>22</v>
      </c>
    </row>
    <row r="362" spans="1:9" x14ac:dyDescent="0.25">
      <c r="A362" s="1">
        <v>45652</v>
      </c>
      <c r="B362" t="s">
        <v>409</v>
      </c>
      <c r="C362" t="s">
        <v>17</v>
      </c>
      <c r="D362">
        <v>2615.31</v>
      </c>
      <c r="E362" t="s">
        <v>18</v>
      </c>
      <c r="F362" t="s">
        <v>33</v>
      </c>
      <c r="G362" t="s">
        <v>13</v>
      </c>
      <c r="H362" t="s">
        <v>14</v>
      </c>
      <c r="I362" t="s">
        <v>31</v>
      </c>
    </row>
    <row r="363" spans="1:9" x14ac:dyDescent="0.25">
      <c r="A363" s="1">
        <v>45653</v>
      </c>
      <c r="B363" t="s">
        <v>410</v>
      </c>
      <c r="C363" t="s">
        <v>10</v>
      </c>
      <c r="D363">
        <v>4593.04</v>
      </c>
      <c r="E363" t="s">
        <v>18</v>
      </c>
      <c r="F363" t="s">
        <v>12</v>
      </c>
      <c r="G363" t="s">
        <v>52</v>
      </c>
      <c r="H363" t="s">
        <v>14</v>
      </c>
      <c r="I363" t="s">
        <v>28</v>
      </c>
    </row>
    <row r="364" spans="1:9" x14ac:dyDescent="0.25">
      <c r="A364" s="1">
        <v>45654</v>
      </c>
      <c r="B364" t="s">
        <v>411</v>
      </c>
      <c r="C364" t="s">
        <v>10</v>
      </c>
      <c r="D364">
        <v>4961.7</v>
      </c>
      <c r="E364" t="s">
        <v>47</v>
      </c>
      <c r="F364" t="s">
        <v>19</v>
      </c>
      <c r="G364" t="s">
        <v>34</v>
      </c>
      <c r="H364" t="s">
        <v>21</v>
      </c>
      <c r="I364" t="s">
        <v>22</v>
      </c>
    </row>
    <row r="365" spans="1:9" x14ac:dyDescent="0.25">
      <c r="A365" s="1">
        <v>45655</v>
      </c>
      <c r="B365" t="s">
        <v>412</v>
      </c>
      <c r="C365" t="s">
        <v>10</v>
      </c>
      <c r="D365">
        <v>4275.04</v>
      </c>
      <c r="E365" t="s">
        <v>24</v>
      </c>
      <c r="F365" t="s">
        <v>12</v>
      </c>
      <c r="G365" t="s">
        <v>34</v>
      </c>
      <c r="H365" t="s">
        <v>14</v>
      </c>
      <c r="I365" t="s">
        <v>28</v>
      </c>
    </row>
    <row r="366" spans="1:9" x14ac:dyDescent="0.25">
      <c r="A366" s="1">
        <v>45656</v>
      </c>
      <c r="B366" t="s">
        <v>413</v>
      </c>
      <c r="C366" t="s">
        <v>10</v>
      </c>
      <c r="D366">
        <v>4988.93</v>
      </c>
      <c r="E366" t="s">
        <v>51</v>
      </c>
      <c r="F366" t="s">
        <v>19</v>
      </c>
      <c r="G366" t="s">
        <v>13</v>
      </c>
      <c r="H366" t="s">
        <v>14</v>
      </c>
      <c r="I366" t="s">
        <v>15</v>
      </c>
    </row>
    <row r="367" spans="1:9" x14ac:dyDescent="0.25">
      <c r="A367" s="1">
        <v>45657</v>
      </c>
      <c r="B367" t="s">
        <v>414</v>
      </c>
      <c r="C367" t="s">
        <v>10</v>
      </c>
      <c r="D367">
        <v>3357.13</v>
      </c>
      <c r="E367" t="s">
        <v>24</v>
      </c>
      <c r="F367" t="s">
        <v>25</v>
      </c>
      <c r="G367" t="s">
        <v>34</v>
      </c>
      <c r="H367" t="s">
        <v>57</v>
      </c>
      <c r="I367" t="s">
        <v>15</v>
      </c>
    </row>
    <row r="368" spans="1:9" x14ac:dyDescent="0.25">
      <c r="A368" s="1">
        <v>45658</v>
      </c>
      <c r="B368" t="s">
        <v>415</v>
      </c>
      <c r="C368" t="s">
        <v>10</v>
      </c>
      <c r="D368">
        <v>4076.69</v>
      </c>
      <c r="E368" t="s">
        <v>41</v>
      </c>
      <c r="F368" t="s">
        <v>25</v>
      </c>
      <c r="G368" t="s">
        <v>20</v>
      </c>
      <c r="H368" t="s">
        <v>14</v>
      </c>
      <c r="I368" t="s">
        <v>22</v>
      </c>
    </row>
    <row r="369" spans="1:9" x14ac:dyDescent="0.25">
      <c r="A369" s="1">
        <v>45659</v>
      </c>
      <c r="B369" t="s">
        <v>416</v>
      </c>
      <c r="C369" t="s">
        <v>17</v>
      </c>
      <c r="D369">
        <v>2422.9699999999998</v>
      </c>
      <c r="E369" t="s">
        <v>51</v>
      </c>
      <c r="F369" t="s">
        <v>19</v>
      </c>
      <c r="G369" t="s">
        <v>13</v>
      </c>
      <c r="H369" t="s">
        <v>21</v>
      </c>
      <c r="I369" t="s">
        <v>15</v>
      </c>
    </row>
    <row r="370" spans="1:9" x14ac:dyDescent="0.25">
      <c r="A370" s="1">
        <v>45660</v>
      </c>
      <c r="B370" t="s">
        <v>417</v>
      </c>
      <c r="C370" t="s">
        <v>10</v>
      </c>
      <c r="D370">
        <v>4975.8500000000004</v>
      </c>
      <c r="E370" t="s">
        <v>24</v>
      </c>
      <c r="F370" t="s">
        <v>33</v>
      </c>
      <c r="G370" t="s">
        <v>52</v>
      </c>
      <c r="H370" t="s">
        <v>38</v>
      </c>
      <c r="I370" t="s">
        <v>28</v>
      </c>
    </row>
    <row r="371" spans="1:9" x14ac:dyDescent="0.25">
      <c r="A371" s="1">
        <v>45661</v>
      </c>
      <c r="B371" t="s">
        <v>418</v>
      </c>
      <c r="C371" t="s">
        <v>17</v>
      </c>
      <c r="D371">
        <v>1867.39</v>
      </c>
      <c r="E371" t="s">
        <v>41</v>
      </c>
      <c r="F371" t="s">
        <v>19</v>
      </c>
      <c r="G371" t="s">
        <v>26</v>
      </c>
      <c r="H371" t="s">
        <v>38</v>
      </c>
      <c r="I371" t="s">
        <v>45</v>
      </c>
    </row>
    <row r="372" spans="1:9" x14ac:dyDescent="0.25">
      <c r="A372" s="1">
        <v>45662</v>
      </c>
      <c r="B372" t="s">
        <v>419</v>
      </c>
      <c r="C372" t="s">
        <v>17</v>
      </c>
      <c r="D372">
        <v>2348.77</v>
      </c>
      <c r="E372" t="s">
        <v>51</v>
      </c>
      <c r="F372" t="s">
        <v>12</v>
      </c>
      <c r="G372" t="s">
        <v>20</v>
      </c>
      <c r="H372" t="s">
        <v>42</v>
      </c>
      <c r="I372" t="s">
        <v>63</v>
      </c>
    </row>
    <row r="373" spans="1:9" x14ac:dyDescent="0.25">
      <c r="A373" s="1">
        <v>45663</v>
      </c>
      <c r="B373" t="s">
        <v>420</v>
      </c>
      <c r="C373" t="s">
        <v>17</v>
      </c>
      <c r="D373">
        <v>1944.11</v>
      </c>
      <c r="E373" t="s">
        <v>37</v>
      </c>
      <c r="F373" t="s">
        <v>12</v>
      </c>
      <c r="G373" t="s">
        <v>20</v>
      </c>
      <c r="H373" t="s">
        <v>38</v>
      </c>
      <c r="I373" t="s">
        <v>58</v>
      </c>
    </row>
    <row r="374" spans="1:9" x14ac:dyDescent="0.25">
      <c r="A374" s="1">
        <v>45664</v>
      </c>
      <c r="B374" t="s">
        <v>421</v>
      </c>
      <c r="C374" t="s">
        <v>10</v>
      </c>
      <c r="D374">
        <v>1949.89</v>
      </c>
      <c r="E374" t="s">
        <v>51</v>
      </c>
      <c r="F374" t="s">
        <v>19</v>
      </c>
      <c r="G374" t="s">
        <v>52</v>
      </c>
      <c r="H374" t="s">
        <v>57</v>
      </c>
      <c r="I374" t="s">
        <v>22</v>
      </c>
    </row>
    <row r="375" spans="1:9" x14ac:dyDescent="0.25">
      <c r="A375" s="1">
        <v>45665</v>
      </c>
      <c r="B375" t="s">
        <v>422</v>
      </c>
      <c r="C375" t="s">
        <v>17</v>
      </c>
      <c r="D375">
        <v>1406.66</v>
      </c>
      <c r="E375" t="s">
        <v>11</v>
      </c>
      <c r="F375" t="s">
        <v>19</v>
      </c>
      <c r="G375" t="s">
        <v>20</v>
      </c>
      <c r="H375" t="s">
        <v>57</v>
      </c>
      <c r="I375" t="s">
        <v>43</v>
      </c>
    </row>
    <row r="376" spans="1:9" x14ac:dyDescent="0.25">
      <c r="A376" s="1">
        <v>45666</v>
      </c>
      <c r="B376" t="s">
        <v>423</v>
      </c>
      <c r="C376" t="s">
        <v>17</v>
      </c>
      <c r="D376">
        <v>2455.91</v>
      </c>
      <c r="E376" t="s">
        <v>51</v>
      </c>
      <c r="F376" t="s">
        <v>25</v>
      </c>
      <c r="G376" t="s">
        <v>34</v>
      </c>
      <c r="H376" t="s">
        <v>14</v>
      </c>
      <c r="I376" t="s">
        <v>28</v>
      </c>
    </row>
    <row r="377" spans="1:9" x14ac:dyDescent="0.25">
      <c r="A377" s="1">
        <v>45667</v>
      </c>
      <c r="B377" t="s">
        <v>424</v>
      </c>
      <c r="C377" t="s">
        <v>17</v>
      </c>
      <c r="D377">
        <v>4495.54</v>
      </c>
      <c r="E377" t="s">
        <v>61</v>
      </c>
      <c r="F377" t="s">
        <v>25</v>
      </c>
      <c r="G377" t="s">
        <v>26</v>
      </c>
      <c r="H377" t="s">
        <v>42</v>
      </c>
      <c r="I377" t="s">
        <v>58</v>
      </c>
    </row>
    <row r="378" spans="1:9" x14ac:dyDescent="0.25">
      <c r="A378" s="1">
        <v>45668</v>
      </c>
      <c r="B378" t="s">
        <v>425</v>
      </c>
      <c r="C378" t="s">
        <v>17</v>
      </c>
      <c r="D378">
        <v>3825.45</v>
      </c>
      <c r="E378" t="s">
        <v>47</v>
      </c>
      <c r="F378" t="s">
        <v>33</v>
      </c>
      <c r="G378" t="s">
        <v>34</v>
      </c>
      <c r="H378" t="s">
        <v>21</v>
      </c>
      <c r="I378" t="s">
        <v>15</v>
      </c>
    </row>
    <row r="379" spans="1:9" x14ac:dyDescent="0.25">
      <c r="A379" s="1">
        <v>45669</v>
      </c>
      <c r="B379" t="s">
        <v>426</v>
      </c>
      <c r="C379" t="s">
        <v>10</v>
      </c>
      <c r="D379">
        <v>4836.25</v>
      </c>
      <c r="E379" t="s">
        <v>11</v>
      </c>
      <c r="F379" t="s">
        <v>33</v>
      </c>
      <c r="G379" t="s">
        <v>34</v>
      </c>
      <c r="H379" t="s">
        <v>48</v>
      </c>
      <c r="I379" t="s">
        <v>63</v>
      </c>
    </row>
    <row r="380" spans="1:9" x14ac:dyDescent="0.25">
      <c r="A380" s="1">
        <v>45670</v>
      </c>
      <c r="B380" t="s">
        <v>427</v>
      </c>
      <c r="C380" t="s">
        <v>10</v>
      </c>
      <c r="D380">
        <v>4966.3500000000004</v>
      </c>
      <c r="E380" t="s">
        <v>18</v>
      </c>
      <c r="F380" t="s">
        <v>19</v>
      </c>
      <c r="G380" t="s">
        <v>34</v>
      </c>
      <c r="H380" t="s">
        <v>35</v>
      </c>
      <c r="I380" t="s">
        <v>43</v>
      </c>
    </row>
    <row r="381" spans="1:9" x14ac:dyDescent="0.25">
      <c r="A381" s="1">
        <v>45671</v>
      </c>
      <c r="B381" t="s">
        <v>428</v>
      </c>
      <c r="C381" t="s">
        <v>10</v>
      </c>
      <c r="D381">
        <v>1403.06</v>
      </c>
      <c r="E381" t="s">
        <v>51</v>
      </c>
      <c r="F381" t="s">
        <v>19</v>
      </c>
      <c r="G381" t="s">
        <v>34</v>
      </c>
      <c r="H381" t="s">
        <v>48</v>
      </c>
      <c r="I381" t="s">
        <v>31</v>
      </c>
    </row>
    <row r="382" spans="1:9" x14ac:dyDescent="0.25">
      <c r="A382" s="1">
        <v>45672</v>
      </c>
      <c r="B382" t="s">
        <v>429</v>
      </c>
      <c r="C382" t="s">
        <v>17</v>
      </c>
      <c r="D382">
        <v>4104.6400000000003</v>
      </c>
      <c r="E382" t="s">
        <v>11</v>
      </c>
      <c r="F382" t="s">
        <v>33</v>
      </c>
      <c r="G382" t="s">
        <v>13</v>
      </c>
      <c r="H382" t="s">
        <v>35</v>
      </c>
      <c r="I382" t="s">
        <v>15</v>
      </c>
    </row>
    <row r="383" spans="1:9" x14ac:dyDescent="0.25">
      <c r="A383" s="1">
        <v>45673</v>
      </c>
      <c r="B383" t="s">
        <v>430</v>
      </c>
      <c r="C383" t="s">
        <v>17</v>
      </c>
      <c r="D383">
        <v>3800.86</v>
      </c>
      <c r="E383" t="s">
        <v>47</v>
      </c>
      <c r="F383" t="s">
        <v>12</v>
      </c>
      <c r="G383" t="s">
        <v>26</v>
      </c>
      <c r="H383" t="s">
        <v>48</v>
      </c>
      <c r="I383" t="s">
        <v>45</v>
      </c>
    </row>
    <row r="384" spans="1:9" x14ac:dyDescent="0.25">
      <c r="A384" s="1">
        <v>45674</v>
      </c>
      <c r="B384" t="s">
        <v>431</v>
      </c>
      <c r="C384" t="s">
        <v>10</v>
      </c>
      <c r="D384">
        <v>4896.93</v>
      </c>
      <c r="E384" t="s">
        <v>41</v>
      </c>
      <c r="F384" t="s">
        <v>33</v>
      </c>
      <c r="G384" t="s">
        <v>52</v>
      </c>
      <c r="H384" t="s">
        <v>21</v>
      </c>
      <c r="I384" t="s">
        <v>63</v>
      </c>
    </row>
    <row r="385" spans="1:9" x14ac:dyDescent="0.25">
      <c r="A385" s="1">
        <v>45675</v>
      </c>
      <c r="B385" t="s">
        <v>432</v>
      </c>
      <c r="C385" t="s">
        <v>17</v>
      </c>
      <c r="D385">
        <v>1312.23</v>
      </c>
      <c r="E385" t="s">
        <v>18</v>
      </c>
      <c r="F385" t="s">
        <v>19</v>
      </c>
      <c r="G385" t="s">
        <v>34</v>
      </c>
      <c r="H385" t="s">
        <v>57</v>
      </c>
      <c r="I385" t="s">
        <v>45</v>
      </c>
    </row>
    <row r="386" spans="1:9" x14ac:dyDescent="0.25">
      <c r="A386" s="1">
        <v>45676</v>
      </c>
      <c r="B386" t="s">
        <v>433</v>
      </c>
      <c r="C386" t="s">
        <v>10</v>
      </c>
      <c r="D386">
        <v>3028.12</v>
      </c>
      <c r="E386" t="s">
        <v>51</v>
      </c>
      <c r="F386" t="s">
        <v>12</v>
      </c>
      <c r="G386" t="s">
        <v>52</v>
      </c>
      <c r="H386" t="s">
        <v>21</v>
      </c>
      <c r="I386" t="s">
        <v>28</v>
      </c>
    </row>
    <row r="387" spans="1:9" x14ac:dyDescent="0.25">
      <c r="A387" s="1">
        <v>45677</v>
      </c>
      <c r="B387" t="s">
        <v>434</v>
      </c>
      <c r="C387" t="s">
        <v>10</v>
      </c>
      <c r="D387">
        <v>2972.42</v>
      </c>
      <c r="E387" t="s">
        <v>37</v>
      </c>
      <c r="F387" t="s">
        <v>25</v>
      </c>
      <c r="G387" t="s">
        <v>13</v>
      </c>
      <c r="H387" t="s">
        <v>53</v>
      </c>
      <c r="I387" t="s">
        <v>22</v>
      </c>
    </row>
    <row r="388" spans="1:9" x14ac:dyDescent="0.25">
      <c r="A388" s="1">
        <v>45678</v>
      </c>
      <c r="B388" t="s">
        <v>435</v>
      </c>
      <c r="C388" t="s">
        <v>17</v>
      </c>
      <c r="D388">
        <v>2874.86</v>
      </c>
      <c r="E388" t="s">
        <v>41</v>
      </c>
      <c r="F388" t="s">
        <v>12</v>
      </c>
      <c r="G388" t="s">
        <v>34</v>
      </c>
      <c r="H388" t="s">
        <v>21</v>
      </c>
      <c r="I388" t="s">
        <v>45</v>
      </c>
    </row>
    <row r="389" spans="1:9" x14ac:dyDescent="0.25">
      <c r="A389" s="1">
        <v>45679</v>
      </c>
      <c r="B389" t="s">
        <v>436</v>
      </c>
      <c r="C389" t="s">
        <v>17</v>
      </c>
      <c r="D389">
        <v>1092.6199999999999</v>
      </c>
      <c r="E389" t="s">
        <v>51</v>
      </c>
      <c r="F389" t="s">
        <v>33</v>
      </c>
      <c r="G389" t="s">
        <v>26</v>
      </c>
      <c r="H389" t="s">
        <v>14</v>
      </c>
      <c r="I389" t="s">
        <v>31</v>
      </c>
    </row>
    <row r="390" spans="1:9" x14ac:dyDescent="0.25">
      <c r="A390" s="1">
        <v>45680</v>
      </c>
      <c r="B390" t="s">
        <v>437</v>
      </c>
      <c r="C390" t="s">
        <v>10</v>
      </c>
      <c r="D390">
        <v>4850.59</v>
      </c>
      <c r="E390" t="s">
        <v>30</v>
      </c>
      <c r="F390" t="s">
        <v>25</v>
      </c>
      <c r="G390" t="s">
        <v>20</v>
      </c>
      <c r="H390" t="s">
        <v>27</v>
      </c>
      <c r="I390" t="s">
        <v>15</v>
      </c>
    </row>
    <row r="391" spans="1:9" x14ac:dyDescent="0.25">
      <c r="A391" s="1">
        <v>45681</v>
      </c>
      <c r="B391" t="s">
        <v>438</v>
      </c>
      <c r="C391" t="s">
        <v>17</v>
      </c>
      <c r="D391">
        <v>4115.21</v>
      </c>
      <c r="E391" t="s">
        <v>11</v>
      </c>
      <c r="F391" t="s">
        <v>25</v>
      </c>
      <c r="G391" t="s">
        <v>20</v>
      </c>
      <c r="H391" t="s">
        <v>48</v>
      </c>
      <c r="I391" t="s">
        <v>15</v>
      </c>
    </row>
    <row r="392" spans="1:9" x14ac:dyDescent="0.25">
      <c r="A392" s="1">
        <v>45682</v>
      </c>
      <c r="B392" t="s">
        <v>439</v>
      </c>
      <c r="C392" t="s">
        <v>10</v>
      </c>
      <c r="D392">
        <v>4376.7</v>
      </c>
      <c r="E392" t="s">
        <v>47</v>
      </c>
      <c r="F392" t="s">
        <v>12</v>
      </c>
      <c r="G392" t="s">
        <v>52</v>
      </c>
      <c r="H392" t="s">
        <v>53</v>
      </c>
      <c r="I392" t="s">
        <v>63</v>
      </c>
    </row>
    <row r="393" spans="1:9" x14ac:dyDescent="0.25">
      <c r="A393" s="1">
        <v>45683</v>
      </c>
      <c r="B393" t="s">
        <v>440</v>
      </c>
      <c r="C393" t="s">
        <v>10</v>
      </c>
      <c r="D393">
        <v>2946.92</v>
      </c>
      <c r="E393" t="s">
        <v>61</v>
      </c>
      <c r="F393" t="s">
        <v>19</v>
      </c>
      <c r="G393" t="s">
        <v>26</v>
      </c>
      <c r="H393" t="s">
        <v>38</v>
      </c>
      <c r="I393" t="s">
        <v>45</v>
      </c>
    </row>
    <row r="394" spans="1:9" x14ac:dyDescent="0.25">
      <c r="A394" s="1">
        <v>45684</v>
      </c>
      <c r="B394" t="s">
        <v>441</v>
      </c>
      <c r="C394" t="s">
        <v>17</v>
      </c>
      <c r="D394">
        <v>3194.96</v>
      </c>
      <c r="E394" t="s">
        <v>11</v>
      </c>
      <c r="F394" t="s">
        <v>19</v>
      </c>
      <c r="G394" t="s">
        <v>26</v>
      </c>
      <c r="H394" t="s">
        <v>27</v>
      </c>
      <c r="I394" t="s">
        <v>43</v>
      </c>
    </row>
    <row r="395" spans="1:9" x14ac:dyDescent="0.25">
      <c r="A395" s="1">
        <v>45685</v>
      </c>
      <c r="B395" t="s">
        <v>442</v>
      </c>
      <c r="C395" t="s">
        <v>10</v>
      </c>
      <c r="D395">
        <v>4708.91</v>
      </c>
      <c r="E395" t="s">
        <v>37</v>
      </c>
      <c r="F395" t="s">
        <v>33</v>
      </c>
      <c r="G395" t="s">
        <v>52</v>
      </c>
      <c r="H395" t="s">
        <v>21</v>
      </c>
      <c r="I395" t="s">
        <v>22</v>
      </c>
    </row>
    <row r="396" spans="1:9" x14ac:dyDescent="0.25">
      <c r="A396" s="1">
        <v>45686</v>
      </c>
      <c r="B396" t="s">
        <v>443</v>
      </c>
      <c r="C396" t="s">
        <v>17</v>
      </c>
      <c r="D396">
        <v>4562.97</v>
      </c>
      <c r="E396" t="s">
        <v>24</v>
      </c>
      <c r="F396" t="s">
        <v>12</v>
      </c>
      <c r="G396" t="s">
        <v>13</v>
      </c>
      <c r="H396" t="s">
        <v>48</v>
      </c>
      <c r="I396" t="s">
        <v>22</v>
      </c>
    </row>
    <row r="397" spans="1:9" x14ac:dyDescent="0.25">
      <c r="A397" s="1">
        <v>45687</v>
      </c>
      <c r="B397" t="s">
        <v>444</v>
      </c>
      <c r="C397" t="s">
        <v>17</v>
      </c>
      <c r="D397">
        <v>1831.7</v>
      </c>
      <c r="E397" t="s">
        <v>47</v>
      </c>
      <c r="F397" t="s">
        <v>12</v>
      </c>
      <c r="G397" t="s">
        <v>34</v>
      </c>
      <c r="H397" t="s">
        <v>67</v>
      </c>
      <c r="I397" t="s">
        <v>39</v>
      </c>
    </row>
    <row r="398" spans="1:9" x14ac:dyDescent="0.25">
      <c r="A398" s="1">
        <v>45688</v>
      </c>
      <c r="B398" t="s">
        <v>445</v>
      </c>
      <c r="C398" t="s">
        <v>10</v>
      </c>
      <c r="D398">
        <v>3979.62</v>
      </c>
      <c r="E398" t="s">
        <v>61</v>
      </c>
      <c r="F398" t="s">
        <v>12</v>
      </c>
      <c r="G398" t="s">
        <v>34</v>
      </c>
      <c r="H398" t="s">
        <v>14</v>
      </c>
      <c r="I398" t="s">
        <v>75</v>
      </c>
    </row>
    <row r="399" spans="1:9" x14ac:dyDescent="0.25">
      <c r="A399" s="1">
        <v>45689</v>
      </c>
      <c r="B399" t="s">
        <v>446</v>
      </c>
      <c r="C399" t="s">
        <v>10</v>
      </c>
      <c r="D399">
        <v>2692.55</v>
      </c>
      <c r="E399" t="s">
        <v>61</v>
      </c>
      <c r="F399" t="s">
        <v>33</v>
      </c>
      <c r="G399" t="s">
        <v>34</v>
      </c>
      <c r="H399" t="s">
        <v>35</v>
      </c>
      <c r="I399" t="s">
        <v>31</v>
      </c>
    </row>
    <row r="400" spans="1:9" x14ac:dyDescent="0.25">
      <c r="A400" s="1">
        <v>45690</v>
      </c>
      <c r="B400" t="s">
        <v>447</v>
      </c>
      <c r="C400" t="s">
        <v>10</v>
      </c>
      <c r="D400">
        <v>2853.21</v>
      </c>
      <c r="E400" t="s">
        <v>30</v>
      </c>
      <c r="F400" t="s">
        <v>19</v>
      </c>
      <c r="G400" t="s">
        <v>20</v>
      </c>
      <c r="H400" t="s">
        <v>27</v>
      </c>
      <c r="I400" t="s">
        <v>28</v>
      </c>
    </row>
    <row r="401" spans="1:9" x14ac:dyDescent="0.25">
      <c r="A401" s="1">
        <v>45691</v>
      </c>
      <c r="B401" t="s">
        <v>448</v>
      </c>
      <c r="C401" t="s">
        <v>10</v>
      </c>
      <c r="D401">
        <v>2848.46</v>
      </c>
      <c r="E401" t="s">
        <v>41</v>
      </c>
      <c r="F401" t="s">
        <v>19</v>
      </c>
      <c r="G401" t="s">
        <v>13</v>
      </c>
      <c r="H401" t="s">
        <v>27</v>
      </c>
      <c r="I401" t="s">
        <v>63</v>
      </c>
    </row>
    <row r="402" spans="1:9" x14ac:dyDescent="0.25">
      <c r="A402" s="1">
        <v>45692</v>
      </c>
      <c r="B402" t="s">
        <v>449</v>
      </c>
      <c r="C402" t="s">
        <v>17</v>
      </c>
      <c r="D402">
        <v>4583.01</v>
      </c>
      <c r="E402" t="s">
        <v>24</v>
      </c>
      <c r="F402" t="s">
        <v>33</v>
      </c>
      <c r="G402" t="s">
        <v>13</v>
      </c>
      <c r="H402" t="s">
        <v>53</v>
      </c>
      <c r="I402" t="s">
        <v>63</v>
      </c>
    </row>
    <row r="403" spans="1:9" x14ac:dyDescent="0.25">
      <c r="A403" s="1">
        <v>45693</v>
      </c>
      <c r="B403" t="s">
        <v>450</v>
      </c>
      <c r="C403" t="s">
        <v>10</v>
      </c>
      <c r="D403">
        <v>2467.27</v>
      </c>
      <c r="E403" t="s">
        <v>30</v>
      </c>
      <c r="F403" t="s">
        <v>33</v>
      </c>
      <c r="G403" t="s">
        <v>52</v>
      </c>
      <c r="H403" t="s">
        <v>38</v>
      </c>
      <c r="I403" t="s">
        <v>63</v>
      </c>
    </row>
    <row r="404" spans="1:9" x14ac:dyDescent="0.25">
      <c r="A404" s="1">
        <v>45694</v>
      </c>
      <c r="B404" t="s">
        <v>451</v>
      </c>
      <c r="C404" t="s">
        <v>17</v>
      </c>
      <c r="D404">
        <v>1502.56</v>
      </c>
      <c r="E404" t="s">
        <v>37</v>
      </c>
      <c r="F404" t="s">
        <v>25</v>
      </c>
      <c r="G404" t="s">
        <v>26</v>
      </c>
      <c r="H404" t="s">
        <v>48</v>
      </c>
      <c r="I404" t="s">
        <v>39</v>
      </c>
    </row>
    <row r="405" spans="1:9" x14ac:dyDescent="0.25">
      <c r="A405" s="1">
        <v>45695</v>
      </c>
      <c r="B405" t="s">
        <v>452</v>
      </c>
      <c r="C405" t="s">
        <v>17</v>
      </c>
      <c r="D405">
        <v>4285.8</v>
      </c>
      <c r="E405" t="s">
        <v>24</v>
      </c>
      <c r="F405" t="s">
        <v>33</v>
      </c>
      <c r="G405" t="s">
        <v>20</v>
      </c>
      <c r="H405" t="s">
        <v>14</v>
      </c>
      <c r="I405" t="s">
        <v>63</v>
      </c>
    </row>
    <row r="406" spans="1:9" x14ac:dyDescent="0.25">
      <c r="A406" s="1">
        <v>45696</v>
      </c>
      <c r="B406" t="s">
        <v>453</v>
      </c>
      <c r="C406" t="s">
        <v>17</v>
      </c>
      <c r="D406">
        <v>3745.42</v>
      </c>
      <c r="E406" t="s">
        <v>51</v>
      </c>
      <c r="F406" t="s">
        <v>25</v>
      </c>
      <c r="G406" t="s">
        <v>13</v>
      </c>
      <c r="H406" t="s">
        <v>53</v>
      </c>
      <c r="I406" t="s">
        <v>43</v>
      </c>
    </row>
    <row r="407" spans="1:9" x14ac:dyDescent="0.25">
      <c r="A407" s="1">
        <v>45697</v>
      </c>
      <c r="B407" t="s">
        <v>454</v>
      </c>
      <c r="C407" t="s">
        <v>17</v>
      </c>
      <c r="D407">
        <v>1768.98</v>
      </c>
      <c r="E407" t="s">
        <v>51</v>
      </c>
      <c r="F407" t="s">
        <v>33</v>
      </c>
      <c r="G407" t="s">
        <v>26</v>
      </c>
      <c r="H407" t="s">
        <v>48</v>
      </c>
      <c r="I407" t="s">
        <v>43</v>
      </c>
    </row>
    <row r="408" spans="1:9" x14ac:dyDescent="0.25">
      <c r="A408" s="1">
        <v>45698</v>
      </c>
      <c r="B408" t="s">
        <v>455</v>
      </c>
      <c r="C408" t="s">
        <v>17</v>
      </c>
      <c r="D408">
        <v>1836.47</v>
      </c>
      <c r="E408" t="s">
        <v>11</v>
      </c>
      <c r="F408" t="s">
        <v>25</v>
      </c>
      <c r="G408" t="s">
        <v>13</v>
      </c>
      <c r="H408" t="s">
        <v>14</v>
      </c>
      <c r="I408" t="s">
        <v>15</v>
      </c>
    </row>
    <row r="409" spans="1:9" x14ac:dyDescent="0.25">
      <c r="A409" s="1">
        <v>45699</v>
      </c>
      <c r="B409" t="s">
        <v>456</v>
      </c>
      <c r="C409" t="s">
        <v>17</v>
      </c>
      <c r="D409">
        <v>1759.46</v>
      </c>
      <c r="E409" t="s">
        <v>41</v>
      </c>
      <c r="F409" t="s">
        <v>33</v>
      </c>
      <c r="G409" t="s">
        <v>13</v>
      </c>
      <c r="H409" t="s">
        <v>67</v>
      </c>
      <c r="I409" t="s">
        <v>75</v>
      </c>
    </row>
    <row r="410" spans="1:9" x14ac:dyDescent="0.25">
      <c r="A410" s="1">
        <v>45700</v>
      </c>
      <c r="B410" t="s">
        <v>457</v>
      </c>
      <c r="C410" t="s">
        <v>17</v>
      </c>
      <c r="D410">
        <v>1869.7</v>
      </c>
      <c r="E410" t="s">
        <v>41</v>
      </c>
      <c r="F410" t="s">
        <v>19</v>
      </c>
      <c r="G410" t="s">
        <v>26</v>
      </c>
      <c r="H410" t="s">
        <v>48</v>
      </c>
      <c r="I410" t="s">
        <v>22</v>
      </c>
    </row>
    <row r="411" spans="1:9" x14ac:dyDescent="0.25">
      <c r="A411" s="1">
        <v>45701</v>
      </c>
      <c r="B411" t="s">
        <v>458</v>
      </c>
      <c r="C411" t="s">
        <v>17</v>
      </c>
      <c r="D411">
        <v>4748.84</v>
      </c>
      <c r="E411" t="s">
        <v>51</v>
      </c>
      <c r="F411" t="s">
        <v>25</v>
      </c>
      <c r="G411" t="s">
        <v>52</v>
      </c>
      <c r="H411" t="s">
        <v>53</v>
      </c>
      <c r="I411" t="s">
        <v>63</v>
      </c>
    </row>
    <row r="412" spans="1:9" x14ac:dyDescent="0.25">
      <c r="A412" s="1">
        <v>45702</v>
      </c>
      <c r="B412" t="s">
        <v>459</v>
      </c>
      <c r="C412" t="s">
        <v>10</v>
      </c>
      <c r="D412">
        <v>4515.5</v>
      </c>
      <c r="E412" t="s">
        <v>47</v>
      </c>
      <c r="F412" t="s">
        <v>19</v>
      </c>
      <c r="G412" t="s">
        <v>52</v>
      </c>
      <c r="H412" t="s">
        <v>35</v>
      </c>
      <c r="I412" t="s">
        <v>58</v>
      </c>
    </row>
    <row r="413" spans="1:9" x14ac:dyDescent="0.25">
      <c r="A413" s="1">
        <v>45703</v>
      </c>
      <c r="B413" t="s">
        <v>460</v>
      </c>
      <c r="C413" t="s">
        <v>17</v>
      </c>
      <c r="D413">
        <v>2324.86</v>
      </c>
      <c r="E413" t="s">
        <v>61</v>
      </c>
      <c r="F413" t="s">
        <v>19</v>
      </c>
      <c r="G413" t="s">
        <v>13</v>
      </c>
      <c r="H413" t="s">
        <v>67</v>
      </c>
      <c r="I413" t="s">
        <v>43</v>
      </c>
    </row>
    <row r="414" spans="1:9" x14ac:dyDescent="0.25">
      <c r="A414" s="1">
        <v>45704</v>
      </c>
      <c r="B414" t="s">
        <v>461</v>
      </c>
      <c r="C414" t="s">
        <v>17</v>
      </c>
      <c r="D414">
        <v>1483.14</v>
      </c>
      <c r="E414" t="s">
        <v>18</v>
      </c>
      <c r="F414" t="s">
        <v>33</v>
      </c>
      <c r="G414" t="s">
        <v>13</v>
      </c>
      <c r="H414" t="s">
        <v>21</v>
      </c>
      <c r="I414" t="s">
        <v>75</v>
      </c>
    </row>
    <row r="415" spans="1:9" x14ac:dyDescent="0.25">
      <c r="A415" s="1">
        <v>45705</v>
      </c>
      <c r="B415" t="s">
        <v>462</v>
      </c>
      <c r="C415" t="s">
        <v>17</v>
      </c>
      <c r="D415">
        <v>3168.18</v>
      </c>
      <c r="E415" t="s">
        <v>11</v>
      </c>
      <c r="F415" t="s">
        <v>33</v>
      </c>
      <c r="G415" t="s">
        <v>52</v>
      </c>
      <c r="H415" t="s">
        <v>42</v>
      </c>
      <c r="I415" t="s">
        <v>75</v>
      </c>
    </row>
    <row r="416" spans="1:9" x14ac:dyDescent="0.25">
      <c r="A416" s="1">
        <v>45706</v>
      </c>
      <c r="B416" t="s">
        <v>463</v>
      </c>
      <c r="C416" t="s">
        <v>17</v>
      </c>
      <c r="D416">
        <v>4789.2299999999996</v>
      </c>
      <c r="E416" t="s">
        <v>37</v>
      </c>
      <c r="F416" t="s">
        <v>19</v>
      </c>
      <c r="G416" t="s">
        <v>34</v>
      </c>
      <c r="H416" t="s">
        <v>53</v>
      </c>
      <c r="I416" t="s">
        <v>22</v>
      </c>
    </row>
    <row r="417" spans="1:9" x14ac:dyDescent="0.25">
      <c r="A417" s="1">
        <v>45707</v>
      </c>
      <c r="B417" t="s">
        <v>464</v>
      </c>
      <c r="C417" t="s">
        <v>10</v>
      </c>
      <c r="D417">
        <v>4652.13</v>
      </c>
      <c r="E417" t="s">
        <v>30</v>
      </c>
      <c r="F417" t="s">
        <v>12</v>
      </c>
      <c r="G417" t="s">
        <v>26</v>
      </c>
      <c r="H417" t="s">
        <v>53</v>
      </c>
      <c r="I417" t="s">
        <v>28</v>
      </c>
    </row>
    <row r="418" spans="1:9" x14ac:dyDescent="0.25">
      <c r="A418" s="1">
        <v>45708</v>
      </c>
      <c r="B418" t="s">
        <v>465</v>
      </c>
      <c r="C418" t="s">
        <v>10</v>
      </c>
      <c r="D418">
        <v>3051.7</v>
      </c>
      <c r="E418" t="s">
        <v>24</v>
      </c>
      <c r="F418" t="s">
        <v>33</v>
      </c>
      <c r="G418" t="s">
        <v>52</v>
      </c>
      <c r="H418" t="s">
        <v>42</v>
      </c>
      <c r="I418" t="s">
        <v>45</v>
      </c>
    </row>
    <row r="419" spans="1:9" x14ac:dyDescent="0.25">
      <c r="A419" s="1">
        <v>45709</v>
      </c>
      <c r="B419" t="s">
        <v>466</v>
      </c>
      <c r="C419" t="s">
        <v>10</v>
      </c>
      <c r="D419">
        <v>1892.47</v>
      </c>
      <c r="E419" t="s">
        <v>30</v>
      </c>
      <c r="F419" t="s">
        <v>12</v>
      </c>
      <c r="G419" t="s">
        <v>20</v>
      </c>
      <c r="H419" t="s">
        <v>27</v>
      </c>
      <c r="I419" t="s">
        <v>28</v>
      </c>
    </row>
    <row r="420" spans="1:9" x14ac:dyDescent="0.25">
      <c r="A420" s="1">
        <v>45710</v>
      </c>
      <c r="B420" t="s">
        <v>467</v>
      </c>
      <c r="C420" t="s">
        <v>17</v>
      </c>
      <c r="D420">
        <v>1527.38</v>
      </c>
      <c r="E420" t="s">
        <v>18</v>
      </c>
      <c r="F420" t="s">
        <v>12</v>
      </c>
      <c r="G420" t="s">
        <v>13</v>
      </c>
      <c r="H420" t="s">
        <v>53</v>
      </c>
      <c r="I420" t="s">
        <v>15</v>
      </c>
    </row>
    <row r="421" spans="1:9" x14ac:dyDescent="0.25">
      <c r="A421" s="1">
        <v>45711</v>
      </c>
      <c r="B421" t="s">
        <v>468</v>
      </c>
      <c r="C421" t="s">
        <v>17</v>
      </c>
      <c r="D421">
        <v>2287.73</v>
      </c>
      <c r="E421" t="s">
        <v>47</v>
      </c>
      <c r="F421" t="s">
        <v>12</v>
      </c>
      <c r="G421" t="s">
        <v>34</v>
      </c>
      <c r="H421" t="s">
        <v>14</v>
      </c>
      <c r="I421" t="s">
        <v>31</v>
      </c>
    </row>
    <row r="422" spans="1:9" x14ac:dyDescent="0.25">
      <c r="A422" s="1">
        <v>45712</v>
      </c>
      <c r="B422" t="s">
        <v>469</v>
      </c>
      <c r="C422" t="s">
        <v>17</v>
      </c>
      <c r="D422">
        <v>1805.93</v>
      </c>
      <c r="E422" t="s">
        <v>30</v>
      </c>
      <c r="F422" t="s">
        <v>25</v>
      </c>
      <c r="G422" t="s">
        <v>34</v>
      </c>
      <c r="H422" t="s">
        <v>53</v>
      </c>
      <c r="I422" t="s">
        <v>75</v>
      </c>
    </row>
    <row r="423" spans="1:9" x14ac:dyDescent="0.25">
      <c r="A423" s="1">
        <v>45713</v>
      </c>
      <c r="B423" t="s">
        <v>470</v>
      </c>
      <c r="C423" t="s">
        <v>10</v>
      </c>
      <c r="D423">
        <v>1749.1</v>
      </c>
      <c r="E423" t="s">
        <v>30</v>
      </c>
      <c r="F423" t="s">
        <v>33</v>
      </c>
      <c r="G423" t="s">
        <v>26</v>
      </c>
      <c r="H423" t="s">
        <v>14</v>
      </c>
      <c r="I423" t="s">
        <v>15</v>
      </c>
    </row>
    <row r="424" spans="1:9" x14ac:dyDescent="0.25">
      <c r="A424" s="1">
        <v>45714</v>
      </c>
      <c r="B424" t="s">
        <v>471</v>
      </c>
      <c r="C424" t="s">
        <v>10</v>
      </c>
      <c r="D424">
        <v>1739.69</v>
      </c>
      <c r="E424" t="s">
        <v>11</v>
      </c>
      <c r="F424" t="s">
        <v>12</v>
      </c>
      <c r="G424" t="s">
        <v>52</v>
      </c>
      <c r="H424" t="s">
        <v>35</v>
      </c>
      <c r="I424" t="s">
        <v>63</v>
      </c>
    </row>
    <row r="425" spans="1:9" x14ac:dyDescent="0.25">
      <c r="A425" s="1">
        <v>45715</v>
      </c>
      <c r="B425" t="s">
        <v>472</v>
      </c>
      <c r="C425" t="s">
        <v>10</v>
      </c>
      <c r="D425">
        <v>4731.8</v>
      </c>
      <c r="E425" t="s">
        <v>37</v>
      </c>
      <c r="F425" t="s">
        <v>12</v>
      </c>
      <c r="G425" t="s">
        <v>52</v>
      </c>
      <c r="H425" t="s">
        <v>21</v>
      </c>
      <c r="I425" t="s">
        <v>31</v>
      </c>
    </row>
    <row r="426" spans="1:9" x14ac:dyDescent="0.25">
      <c r="A426" s="1">
        <v>45716</v>
      </c>
      <c r="B426" t="s">
        <v>473</v>
      </c>
      <c r="C426" t="s">
        <v>17</v>
      </c>
      <c r="D426">
        <v>3443.68</v>
      </c>
      <c r="E426" t="s">
        <v>11</v>
      </c>
      <c r="F426" t="s">
        <v>33</v>
      </c>
      <c r="G426" t="s">
        <v>52</v>
      </c>
      <c r="H426" t="s">
        <v>14</v>
      </c>
      <c r="I426" t="s">
        <v>15</v>
      </c>
    </row>
    <row r="427" spans="1:9" x14ac:dyDescent="0.25">
      <c r="A427" s="1">
        <v>45717</v>
      </c>
      <c r="B427" t="s">
        <v>474</v>
      </c>
      <c r="C427" t="s">
        <v>10</v>
      </c>
      <c r="D427">
        <v>3954.43</v>
      </c>
      <c r="E427" t="s">
        <v>24</v>
      </c>
      <c r="F427" t="s">
        <v>12</v>
      </c>
      <c r="G427" t="s">
        <v>34</v>
      </c>
      <c r="H427" t="s">
        <v>21</v>
      </c>
      <c r="I427" t="s">
        <v>45</v>
      </c>
    </row>
    <row r="428" spans="1:9" x14ac:dyDescent="0.25">
      <c r="A428" s="1">
        <v>45718</v>
      </c>
      <c r="B428" t="s">
        <v>475</v>
      </c>
      <c r="C428" t="s">
        <v>17</v>
      </c>
      <c r="D428">
        <v>1618.49</v>
      </c>
      <c r="E428" t="s">
        <v>47</v>
      </c>
      <c r="F428" t="s">
        <v>12</v>
      </c>
      <c r="G428" t="s">
        <v>20</v>
      </c>
      <c r="H428" t="s">
        <v>14</v>
      </c>
      <c r="I428" t="s">
        <v>15</v>
      </c>
    </row>
    <row r="429" spans="1:9" x14ac:dyDescent="0.25">
      <c r="A429" s="1">
        <v>45719</v>
      </c>
      <c r="B429" t="s">
        <v>476</v>
      </c>
      <c r="C429" t="s">
        <v>10</v>
      </c>
      <c r="D429">
        <v>3308.07</v>
      </c>
      <c r="E429" t="s">
        <v>61</v>
      </c>
      <c r="F429" t="s">
        <v>19</v>
      </c>
      <c r="G429" t="s">
        <v>26</v>
      </c>
      <c r="H429" t="s">
        <v>57</v>
      </c>
      <c r="I429" t="s">
        <v>63</v>
      </c>
    </row>
    <row r="430" spans="1:9" x14ac:dyDescent="0.25">
      <c r="A430" s="1">
        <v>45720</v>
      </c>
      <c r="B430" t="s">
        <v>477</v>
      </c>
      <c r="C430" t="s">
        <v>10</v>
      </c>
      <c r="D430">
        <v>4443.47</v>
      </c>
      <c r="E430" t="s">
        <v>51</v>
      </c>
      <c r="F430" t="s">
        <v>12</v>
      </c>
      <c r="G430" t="s">
        <v>52</v>
      </c>
      <c r="H430" t="s">
        <v>53</v>
      </c>
      <c r="I430" t="s">
        <v>75</v>
      </c>
    </row>
    <row r="431" spans="1:9" x14ac:dyDescent="0.25">
      <c r="A431" s="1">
        <v>45721</v>
      </c>
      <c r="B431" t="s">
        <v>478</v>
      </c>
      <c r="C431" t="s">
        <v>17</v>
      </c>
      <c r="D431">
        <v>2882.92</v>
      </c>
      <c r="E431" t="s">
        <v>18</v>
      </c>
      <c r="F431" t="s">
        <v>33</v>
      </c>
      <c r="G431" t="s">
        <v>20</v>
      </c>
      <c r="H431" t="s">
        <v>53</v>
      </c>
      <c r="I431" t="s">
        <v>45</v>
      </c>
    </row>
    <row r="432" spans="1:9" x14ac:dyDescent="0.25">
      <c r="A432" s="1">
        <v>45722</v>
      </c>
      <c r="B432" t="s">
        <v>479</v>
      </c>
      <c r="C432" t="s">
        <v>17</v>
      </c>
      <c r="D432">
        <v>1424.08</v>
      </c>
      <c r="E432" t="s">
        <v>47</v>
      </c>
      <c r="F432" t="s">
        <v>33</v>
      </c>
      <c r="G432" t="s">
        <v>20</v>
      </c>
      <c r="H432" t="s">
        <v>35</v>
      </c>
      <c r="I432" t="s">
        <v>28</v>
      </c>
    </row>
    <row r="433" spans="1:9" x14ac:dyDescent="0.25">
      <c r="A433" s="1">
        <v>45723</v>
      </c>
      <c r="B433" t="s">
        <v>480</v>
      </c>
      <c r="C433" t="s">
        <v>10</v>
      </c>
      <c r="D433">
        <v>2934.87</v>
      </c>
      <c r="E433" t="s">
        <v>41</v>
      </c>
      <c r="F433" t="s">
        <v>19</v>
      </c>
      <c r="G433" t="s">
        <v>13</v>
      </c>
      <c r="H433" t="s">
        <v>35</v>
      </c>
      <c r="I433" t="s">
        <v>75</v>
      </c>
    </row>
    <row r="434" spans="1:9" x14ac:dyDescent="0.25">
      <c r="A434" s="1">
        <v>45724</v>
      </c>
      <c r="B434" t="s">
        <v>481</v>
      </c>
      <c r="C434" t="s">
        <v>10</v>
      </c>
      <c r="D434">
        <v>3571.93</v>
      </c>
      <c r="E434" t="s">
        <v>41</v>
      </c>
      <c r="F434" t="s">
        <v>25</v>
      </c>
      <c r="G434" t="s">
        <v>13</v>
      </c>
      <c r="H434" t="s">
        <v>38</v>
      </c>
      <c r="I434" t="s">
        <v>45</v>
      </c>
    </row>
    <row r="435" spans="1:9" x14ac:dyDescent="0.25">
      <c r="A435" s="1">
        <v>45725</v>
      </c>
      <c r="B435" t="s">
        <v>482</v>
      </c>
      <c r="C435" t="s">
        <v>17</v>
      </c>
      <c r="D435">
        <v>3098.67</v>
      </c>
      <c r="E435" t="s">
        <v>11</v>
      </c>
      <c r="F435" t="s">
        <v>19</v>
      </c>
      <c r="G435" t="s">
        <v>52</v>
      </c>
      <c r="H435" t="s">
        <v>67</v>
      </c>
      <c r="I435" t="s">
        <v>28</v>
      </c>
    </row>
    <row r="436" spans="1:9" x14ac:dyDescent="0.25">
      <c r="A436" s="1">
        <v>45726</v>
      </c>
      <c r="B436" t="s">
        <v>483</v>
      </c>
      <c r="C436" t="s">
        <v>17</v>
      </c>
      <c r="D436">
        <v>1878.51</v>
      </c>
      <c r="E436" t="s">
        <v>61</v>
      </c>
      <c r="F436" t="s">
        <v>25</v>
      </c>
      <c r="G436" t="s">
        <v>20</v>
      </c>
      <c r="H436" t="s">
        <v>14</v>
      </c>
      <c r="I436" t="s">
        <v>15</v>
      </c>
    </row>
    <row r="437" spans="1:9" x14ac:dyDescent="0.25">
      <c r="A437" s="1">
        <v>45727</v>
      </c>
      <c r="B437" t="s">
        <v>484</v>
      </c>
      <c r="C437" t="s">
        <v>10</v>
      </c>
      <c r="D437">
        <v>4648.47</v>
      </c>
      <c r="E437" t="s">
        <v>41</v>
      </c>
      <c r="F437" t="s">
        <v>19</v>
      </c>
      <c r="G437" t="s">
        <v>52</v>
      </c>
      <c r="H437" t="s">
        <v>27</v>
      </c>
      <c r="I437" t="s">
        <v>39</v>
      </c>
    </row>
    <row r="438" spans="1:9" x14ac:dyDescent="0.25">
      <c r="A438" s="1">
        <v>45728</v>
      </c>
      <c r="B438" t="s">
        <v>485</v>
      </c>
      <c r="C438" t="s">
        <v>10</v>
      </c>
      <c r="D438">
        <v>1950.1</v>
      </c>
      <c r="E438" t="s">
        <v>24</v>
      </c>
      <c r="F438" t="s">
        <v>25</v>
      </c>
      <c r="G438" t="s">
        <v>52</v>
      </c>
      <c r="H438" t="s">
        <v>14</v>
      </c>
      <c r="I438" t="s">
        <v>45</v>
      </c>
    </row>
    <row r="439" spans="1:9" x14ac:dyDescent="0.25">
      <c r="A439" s="1">
        <v>45729</v>
      </c>
      <c r="B439" t="s">
        <v>486</v>
      </c>
      <c r="C439" t="s">
        <v>17</v>
      </c>
      <c r="D439">
        <v>1281.06</v>
      </c>
      <c r="E439" t="s">
        <v>37</v>
      </c>
      <c r="F439" t="s">
        <v>33</v>
      </c>
      <c r="G439" t="s">
        <v>26</v>
      </c>
      <c r="H439" t="s">
        <v>14</v>
      </c>
      <c r="I439" t="s">
        <v>22</v>
      </c>
    </row>
    <row r="440" spans="1:9" x14ac:dyDescent="0.25">
      <c r="A440" s="1">
        <v>45730</v>
      </c>
      <c r="B440" t="s">
        <v>487</v>
      </c>
      <c r="C440" t="s">
        <v>17</v>
      </c>
      <c r="D440">
        <v>1892.18</v>
      </c>
      <c r="E440" t="s">
        <v>47</v>
      </c>
      <c r="F440" t="s">
        <v>12</v>
      </c>
      <c r="G440" t="s">
        <v>52</v>
      </c>
      <c r="H440" t="s">
        <v>27</v>
      </c>
      <c r="I440" t="s">
        <v>28</v>
      </c>
    </row>
    <row r="441" spans="1:9" x14ac:dyDescent="0.25">
      <c r="A441" s="1">
        <v>45731</v>
      </c>
      <c r="B441" t="s">
        <v>488</v>
      </c>
      <c r="C441" t="s">
        <v>10</v>
      </c>
      <c r="D441">
        <v>3306.9</v>
      </c>
      <c r="E441" t="s">
        <v>37</v>
      </c>
      <c r="F441" t="s">
        <v>25</v>
      </c>
      <c r="G441" t="s">
        <v>13</v>
      </c>
      <c r="H441" t="s">
        <v>48</v>
      </c>
      <c r="I441" t="s">
        <v>22</v>
      </c>
    </row>
    <row r="442" spans="1:9" x14ac:dyDescent="0.25">
      <c r="A442" s="1">
        <v>45732</v>
      </c>
      <c r="B442" t="s">
        <v>489</v>
      </c>
      <c r="C442" t="s">
        <v>10</v>
      </c>
      <c r="D442">
        <v>3106.04</v>
      </c>
      <c r="E442" t="s">
        <v>37</v>
      </c>
      <c r="F442" t="s">
        <v>33</v>
      </c>
      <c r="G442" t="s">
        <v>26</v>
      </c>
      <c r="H442" t="s">
        <v>57</v>
      </c>
      <c r="I442" t="s">
        <v>43</v>
      </c>
    </row>
    <row r="443" spans="1:9" x14ac:dyDescent="0.25">
      <c r="A443" s="1">
        <v>45733</v>
      </c>
      <c r="B443" t="s">
        <v>490</v>
      </c>
      <c r="C443" t="s">
        <v>10</v>
      </c>
      <c r="D443">
        <v>2611.64</v>
      </c>
      <c r="E443" t="s">
        <v>61</v>
      </c>
      <c r="F443" t="s">
        <v>25</v>
      </c>
      <c r="G443" t="s">
        <v>52</v>
      </c>
      <c r="H443" t="s">
        <v>27</v>
      </c>
      <c r="I443" t="s">
        <v>43</v>
      </c>
    </row>
    <row r="444" spans="1:9" x14ac:dyDescent="0.25">
      <c r="A444" s="1">
        <v>45734</v>
      </c>
      <c r="B444" t="s">
        <v>491</v>
      </c>
      <c r="C444" t="s">
        <v>17</v>
      </c>
      <c r="D444">
        <v>3612.12</v>
      </c>
      <c r="E444" t="s">
        <v>24</v>
      </c>
      <c r="F444" t="s">
        <v>12</v>
      </c>
      <c r="G444" t="s">
        <v>20</v>
      </c>
      <c r="H444" t="s">
        <v>14</v>
      </c>
      <c r="I444" t="s">
        <v>15</v>
      </c>
    </row>
    <row r="445" spans="1:9" x14ac:dyDescent="0.25">
      <c r="A445" s="1">
        <v>45735</v>
      </c>
      <c r="B445" t="s">
        <v>492</v>
      </c>
      <c r="C445" t="s">
        <v>17</v>
      </c>
      <c r="D445">
        <v>3131.47</v>
      </c>
      <c r="E445" t="s">
        <v>61</v>
      </c>
      <c r="F445" t="s">
        <v>33</v>
      </c>
      <c r="G445" t="s">
        <v>13</v>
      </c>
      <c r="H445" t="s">
        <v>38</v>
      </c>
      <c r="I445" t="s">
        <v>63</v>
      </c>
    </row>
    <row r="446" spans="1:9" x14ac:dyDescent="0.25">
      <c r="A446" s="1">
        <v>45736</v>
      </c>
      <c r="B446" t="s">
        <v>493</v>
      </c>
      <c r="C446" t="s">
        <v>10</v>
      </c>
      <c r="D446">
        <v>2493.41</v>
      </c>
      <c r="E446" t="s">
        <v>24</v>
      </c>
      <c r="F446" t="s">
        <v>12</v>
      </c>
      <c r="G446" t="s">
        <v>26</v>
      </c>
      <c r="H446" t="s">
        <v>27</v>
      </c>
      <c r="I446" t="s">
        <v>31</v>
      </c>
    </row>
    <row r="447" spans="1:9" x14ac:dyDescent="0.25">
      <c r="A447" s="1">
        <v>45737</v>
      </c>
      <c r="B447" t="s">
        <v>494</v>
      </c>
      <c r="C447" t="s">
        <v>17</v>
      </c>
      <c r="D447">
        <v>1200.0999999999999</v>
      </c>
      <c r="E447" t="s">
        <v>41</v>
      </c>
      <c r="F447" t="s">
        <v>25</v>
      </c>
      <c r="G447" t="s">
        <v>26</v>
      </c>
      <c r="H447" t="s">
        <v>67</v>
      </c>
      <c r="I447" t="s">
        <v>22</v>
      </c>
    </row>
    <row r="448" spans="1:9" x14ac:dyDescent="0.25">
      <c r="A448" s="1">
        <v>45738</v>
      </c>
      <c r="B448" t="s">
        <v>495</v>
      </c>
      <c r="C448" t="s">
        <v>10</v>
      </c>
      <c r="D448">
        <v>4478.6099999999997</v>
      </c>
      <c r="E448" t="s">
        <v>30</v>
      </c>
      <c r="F448" t="s">
        <v>33</v>
      </c>
      <c r="G448" t="s">
        <v>52</v>
      </c>
      <c r="H448" t="s">
        <v>35</v>
      </c>
      <c r="I448" t="s">
        <v>63</v>
      </c>
    </row>
    <row r="449" spans="1:9" x14ac:dyDescent="0.25">
      <c r="A449" s="1">
        <v>45739</v>
      </c>
      <c r="B449" t="s">
        <v>496</v>
      </c>
      <c r="C449" t="s">
        <v>10</v>
      </c>
      <c r="D449">
        <v>3107.82</v>
      </c>
      <c r="E449" t="s">
        <v>11</v>
      </c>
      <c r="F449" t="s">
        <v>12</v>
      </c>
      <c r="G449" t="s">
        <v>13</v>
      </c>
      <c r="H449" t="s">
        <v>21</v>
      </c>
      <c r="I449" t="s">
        <v>28</v>
      </c>
    </row>
    <row r="450" spans="1:9" x14ac:dyDescent="0.25">
      <c r="A450" s="1">
        <v>45740</v>
      </c>
      <c r="B450" t="s">
        <v>497</v>
      </c>
      <c r="C450" t="s">
        <v>17</v>
      </c>
      <c r="D450">
        <v>2543.35</v>
      </c>
      <c r="E450" t="s">
        <v>51</v>
      </c>
      <c r="F450" t="s">
        <v>33</v>
      </c>
      <c r="G450" t="s">
        <v>52</v>
      </c>
      <c r="H450" t="s">
        <v>21</v>
      </c>
      <c r="I450" t="s">
        <v>31</v>
      </c>
    </row>
    <row r="451" spans="1:9" x14ac:dyDescent="0.25">
      <c r="A451" s="1">
        <v>45741</v>
      </c>
      <c r="B451" t="s">
        <v>498</v>
      </c>
      <c r="C451" t="s">
        <v>10</v>
      </c>
      <c r="D451">
        <v>1400.51</v>
      </c>
      <c r="E451" t="s">
        <v>37</v>
      </c>
      <c r="F451" t="s">
        <v>33</v>
      </c>
      <c r="G451" t="s">
        <v>26</v>
      </c>
      <c r="H451" t="s">
        <v>48</v>
      </c>
      <c r="I451" t="s">
        <v>39</v>
      </c>
    </row>
    <row r="452" spans="1:9" x14ac:dyDescent="0.25">
      <c r="A452" s="1">
        <v>45742</v>
      </c>
      <c r="B452" t="s">
        <v>499</v>
      </c>
      <c r="C452" t="s">
        <v>10</v>
      </c>
      <c r="D452">
        <v>3569.08</v>
      </c>
      <c r="E452" t="s">
        <v>30</v>
      </c>
      <c r="F452" t="s">
        <v>12</v>
      </c>
      <c r="G452" t="s">
        <v>13</v>
      </c>
      <c r="H452" t="s">
        <v>42</v>
      </c>
      <c r="I452" t="s">
        <v>43</v>
      </c>
    </row>
    <row r="453" spans="1:9" x14ac:dyDescent="0.25">
      <c r="A453" s="1">
        <v>45743</v>
      </c>
      <c r="B453" t="s">
        <v>500</v>
      </c>
      <c r="C453" t="s">
        <v>10</v>
      </c>
      <c r="D453">
        <v>2042.28</v>
      </c>
      <c r="E453" t="s">
        <v>47</v>
      </c>
      <c r="F453" t="s">
        <v>25</v>
      </c>
      <c r="G453" t="s">
        <v>26</v>
      </c>
      <c r="H453" t="s">
        <v>35</v>
      </c>
      <c r="I453" t="s">
        <v>45</v>
      </c>
    </row>
    <row r="454" spans="1:9" x14ac:dyDescent="0.25">
      <c r="A454" s="1">
        <v>45744</v>
      </c>
      <c r="B454" t="s">
        <v>501</v>
      </c>
      <c r="C454" t="s">
        <v>17</v>
      </c>
      <c r="D454">
        <v>3719.92</v>
      </c>
      <c r="E454" t="s">
        <v>18</v>
      </c>
      <c r="F454" t="s">
        <v>19</v>
      </c>
      <c r="G454" t="s">
        <v>13</v>
      </c>
      <c r="H454" t="s">
        <v>48</v>
      </c>
      <c r="I454" t="s">
        <v>22</v>
      </c>
    </row>
    <row r="455" spans="1:9" x14ac:dyDescent="0.25">
      <c r="A455" s="1">
        <v>45745</v>
      </c>
      <c r="B455" t="s">
        <v>502</v>
      </c>
      <c r="C455" t="s">
        <v>17</v>
      </c>
      <c r="D455">
        <v>1199.43</v>
      </c>
      <c r="E455" t="s">
        <v>18</v>
      </c>
      <c r="F455" t="s">
        <v>19</v>
      </c>
      <c r="G455" t="s">
        <v>13</v>
      </c>
      <c r="H455" t="s">
        <v>48</v>
      </c>
      <c r="I455" t="s">
        <v>43</v>
      </c>
    </row>
    <row r="456" spans="1:9" x14ac:dyDescent="0.25">
      <c r="A456" s="1">
        <v>45746</v>
      </c>
      <c r="B456" t="s">
        <v>503</v>
      </c>
      <c r="C456" t="s">
        <v>17</v>
      </c>
      <c r="D456">
        <v>3042.96</v>
      </c>
      <c r="E456" t="s">
        <v>30</v>
      </c>
      <c r="F456" t="s">
        <v>33</v>
      </c>
      <c r="G456" t="s">
        <v>34</v>
      </c>
      <c r="H456" t="s">
        <v>38</v>
      </c>
      <c r="I456" t="s">
        <v>75</v>
      </c>
    </row>
    <row r="457" spans="1:9" x14ac:dyDescent="0.25">
      <c r="A457" s="1">
        <v>45747</v>
      </c>
      <c r="B457" t="s">
        <v>504</v>
      </c>
      <c r="C457" t="s">
        <v>10</v>
      </c>
      <c r="D457">
        <v>1240.6199999999999</v>
      </c>
      <c r="E457" t="s">
        <v>61</v>
      </c>
      <c r="F457" t="s">
        <v>25</v>
      </c>
      <c r="G457" t="s">
        <v>26</v>
      </c>
      <c r="H457" t="s">
        <v>48</v>
      </c>
      <c r="I457" t="s">
        <v>63</v>
      </c>
    </row>
    <row r="458" spans="1:9" x14ac:dyDescent="0.25">
      <c r="A458" s="1">
        <v>45748</v>
      </c>
      <c r="B458" t="s">
        <v>505</v>
      </c>
      <c r="C458" t="s">
        <v>10</v>
      </c>
      <c r="D458">
        <v>3799.25</v>
      </c>
      <c r="E458" t="s">
        <v>41</v>
      </c>
      <c r="F458" t="s">
        <v>12</v>
      </c>
      <c r="G458" t="s">
        <v>26</v>
      </c>
      <c r="H458" t="s">
        <v>53</v>
      </c>
      <c r="I458" t="s">
        <v>63</v>
      </c>
    </row>
    <row r="459" spans="1:9" x14ac:dyDescent="0.25">
      <c r="A459" s="1">
        <v>45749</v>
      </c>
      <c r="B459" t="s">
        <v>506</v>
      </c>
      <c r="C459" t="s">
        <v>10</v>
      </c>
      <c r="D459">
        <v>1792.17</v>
      </c>
      <c r="E459" t="s">
        <v>37</v>
      </c>
      <c r="F459" t="s">
        <v>33</v>
      </c>
      <c r="G459" t="s">
        <v>34</v>
      </c>
      <c r="H459" t="s">
        <v>53</v>
      </c>
      <c r="I459" t="s">
        <v>63</v>
      </c>
    </row>
    <row r="460" spans="1:9" x14ac:dyDescent="0.25">
      <c r="A460" s="1">
        <v>45750</v>
      </c>
      <c r="B460" t="s">
        <v>507</v>
      </c>
      <c r="C460" t="s">
        <v>10</v>
      </c>
      <c r="D460">
        <v>4439.83</v>
      </c>
      <c r="E460" t="s">
        <v>37</v>
      </c>
      <c r="F460" t="s">
        <v>19</v>
      </c>
      <c r="G460" t="s">
        <v>26</v>
      </c>
      <c r="H460" t="s">
        <v>21</v>
      </c>
      <c r="I460" t="s">
        <v>28</v>
      </c>
    </row>
    <row r="461" spans="1:9" x14ac:dyDescent="0.25">
      <c r="A461" s="1">
        <v>45751</v>
      </c>
      <c r="B461" t="s">
        <v>508</v>
      </c>
      <c r="C461" t="s">
        <v>17</v>
      </c>
      <c r="D461">
        <v>1444.07</v>
      </c>
      <c r="E461" t="s">
        <v>30</v>
      </c>
      <c r="F461" t="s">
        <v>12</v>
      </c>
      <c r="G461" t="s">
        <v>13</v>
      </c>
      <c r="H461" t="s">
        <v>27</v>
      </c>
      <c r="I461" t="s">
        <v>45</v>
      </c>
    </row>
    <row r="462" spans="1:9" x14ac:dyDescent="0.25">
      <c r="A462" s="1">
        <v>45752</v>
      </c>
      <c r="B462" t="s">
        <v>509</v>
      </c>
      <c r="C462" t="s">
        <v>10</v>
      </c>
      <c r="D462">
        <v>3852.12</v>
      </c>
      <c r="E462" t="s">
        <v>37</v>
      </c>
      <c r="F462" t="s">
        <v>19</v>
      </c>
      <c r="G462" t="s">
        <v>52</v>
      </c>
      <c r="H462" t="s">
        <v>57</v>
      </c>
      <c r="I462" t="s">
        <v>43</v>
      </c>
    </row>
    <row r="463" spans="1:9" x14ac:dyDescent="0.25">
      <c r="A463" s="1">
        <v>45753</v>
      </c>
      <c r="B463" t="s">
        <v>510</v>
      </c>
      <c r="C463" t="s">
        <v>17</v>
      </c>
      <c r="D463">
        <v>1591.45</v>
      </c>
      <c r="E463" t="s">
        <v>18</v>
      </c>
      <c r="F463" t="s">
        <v>25</v>
      </c>
      <c r="G463" t="s">
        <v>34</v>
      </c>
      <c r="H463" t="s">
        <v>35</v>
      </c>
      <c r="I463" t="s">
        <v>39</v>
      </c>
    </row>
    <row r="464" spans="1:9" x14ac:dyDescent="0.25">
      <c r="A464" s="1">
        <v>45754</v>
      </c>
      <c r="B464" t="s">
        <v>511</v>
      </c>
      <c r="C464" t="s">
        <v>17</v>
      </c>
      <c r="D464">
        <v>4513.16</v>
      </c>
      <c r="E464" t="s">
        <v>51</v>
      </c>
      <c r="F464" t="s">
        <v>19</v>
      </c>
      <c r="G464" t="s">
        <v>52</v>
      </c>
      <c r="H464" t="s">
        <v>57</v>
      </c>
      <c r="I464" t="s">
        <v>31</v>
      </c>
    </row>
    <row r="465" spans="1:9" x14ac:dyDescent="0.25">
      <c r="A465" s="1">
        <v>45755</v>
      </c>
      <c r="B465" t="s">
        <v>512</v>
      </c>
      <c r="C465" t="s">
        <v>10</v>
      </c>
      <c r="D465">
        <v>1470.24</v>
      </c>
      <c r="E465" t="s">
        <v>47</v>
      </c>
      <c r="F465" t="s">
        <v>33</v>
      </c>
      <c r="G465" t="s">
        <v>20</v>
      </c>
      <c r="H465" t="s">
        <v>53</v>
      </c>
      <c r="I465" t="s">
        <v>28</v>
      </c>
    </row>
    <row r="466" spans="1:9" x14ac:dyDescent="0.25">
      <c r="A466" s="1">
        <v>45756</v>
      </c>
      <c r="B466" t="s">
        <v>513</v>
      </c>
      <c r="C466" t="s">
        <v>17</v>
      </c>
      <c r="D466">
        <v>2879.72</v>
      </c>
      <c r="E466" t="s">
        <v>18</v>
      </c>
      <c r="F466" t="s">
        <v>33</v>
      </c>
      <c r="G466" t="s">
        <v>26</v>
      </c>
      <c r="H466" t="s">
        <v>48</v>
      </c>
      <c r="I466" t="s">
        <v>28</v>
      </c>
    </row>
    <row r="467" spans="1:9" x14ac:dyDescent="0.25">
      <c r="A467" s="1">
        <v>45757</v>
      </c>
      <c r="B467" t="s">
        <v>514</v>
      </c>
      <c r="C467" t="s">
        <v>10</v>
      </c>
      <c r="D467">
        <v>1634.97</v>
      </c>
      <c r="E467" t="s">
        <v>24</v>
      </c>
      <c r="F467" t="s">
        <v>25</v>
      </c>
      <c r="G467" t="s">
        <v>34</v>
      </c>
      <c r="H467" t="s">
        <v>57</v>
      </c>
      <c r="I467" t="s">
        <v>22</v>
      </c>
    </row>
    <row r="468" spans="1:9" x14ac:dyDescent="0.25">
      <c r="A468" s="1">
        <v>45758</v>
      </c>
      <c r="B468" t="s">
        <v>515</v>
      </c>
      <c r="C468" t="s">
        <v>17</v>
      </c>
      <c r="D468">
        <v>4012.29</v>
      </c>
      <c r="E468" t="s">
        <v>47</v>
      </c>
      <c r="F468" t="s">
        <v>25</v>
      </c>
      <c r="G468" t="s">
        <v>52</v>
      </c>
      <c r="H468" t="s">
        <v>27</v>
      </c>
      <c r="I468" t="s">
        <v>75</v>
      </c>
    </row>
    <row r="469" spans="1:9" x14ac:dyDescent="0.25">
      <c r="A469" s="1">
        <v>45759</v>
      </c>
      <c r="B469" t="s">
        <v>516</v>
      </c>
      <c r="C469" t="s">
        <v>10</v>
      </c>
      <c r="D469">
        <v>2568.08</v>
      </c>
      <c r="E469" t="s">
        <v>18</v>
      </c>
      <c r="F469" t="s">
        <v>12</v>
      </c>
      <c r="G469" t="s">
        <v>20</v>
      </c>
      <c r="H469" t="s">
        <v>14</v>
      </c>
      <c r="I469" t="s">
        <v>39</v>
      </c>
    </row>
    <row r="470" spans="1:9" x14ac:dyDescent="0.25">
      <c r="A470" s="1">
        <v>45760</v>
      </c>
      <c r="B470" t="s">
        <v>517</v>
      </c>
      <c r="C470" t="s">
        <v>10</v>
      </c>
      <c r="D470">
        <v>2338</v>
      </c>
      <c r="E470" t="s">
        <v>41</v>
      </c>
      <c r="F470" t="s">
        <v>12</v>
      </c>
      <c r="G470" t="s">
        <v>20</v>
      </c>
      <c r="H470" t="s">
        <v>27</v>
      </c>
      <c r="I470" t="s">
        <v>39</v>
      </c>
    </row>
    <row r="471" spans="1:9" x14ac:dyDescent="0.25">
      <c r="A471" s="1">
        <v>45761</v>
      </c>
      <c r="B471" t="s">
        <v>518</v>
      </c>
      <c r="C471" t="s">
        <v>17</v>
      </c>
      <c r="D471">
        <v>2899.38</v>
      </c>
      <c r="E471" t="s">
        <v>18</v>
      </c>
      <c r="F471" t="s">
        <v>33</v>
      </c>
      <c r="G471" t="s">
        <v>13</v>
      </c>
      <c r="H471" t="s">
        <v>14</v>
      </c>
      <c r="I471" t="s">
        <v>28</v>
      </c>
    </row>
    <row r="472" spans="1:9" x14ac:dyDescent="0.25">
      <c r="A472" s="1">
        <v>45762</v>
      </c>
      <c r="B472" t="s">
        <v>519</v>
      </c>
      <c r="C472" t="s">
        <v>10</v>
      </c>
      <c r="D472">
        <v>1402.99</v>
      </c>
      <c r="E472" t="s">
        <v>47</v>
      </c>
      <c r="F472" t="s">
        <v>19</v>
      </c>
      <c r="G472" t="s">
        <v>34</v>
      </c>
      <c r="H472" t="s">
        <v>53</v>
      </c>
      <c r="I472" t="s">
        <v>63</v>
      </c>
    </row>
    <row r="473" spans="1:9" x14ac:dyDescent="0.25">
      <c r="A473" s="1">
        <v>45763</v>
      </c>
      <c r="B473" t="s">
        <v>520</v>
      </c>
      <c r="C473" t="s">
        <v>10</v>
      </c>
      <c r="D473">
        <v>1441.31</v>
      </c>
      <c r="E473" t="s">
        <v>18</v>
      </c>
      <c r="F473" t="s">
        <v>12</v>
      </c>
      <c r="G473" t="s">
        <v>20</v>
      </c>
      <c r="H473" t="s">
        <v>35</v>
      </c>
      <c r="I473" t="s">
        <v>63</v>
      </c>
    </row>
    <row r="474" spans="1:9" x14ac:dyDescent="0.25">
      <c r="A474" s="1">
        <v>45764</v>
      </c>
      <c r="B474" t="s">
        <v>521</v>
      </c>
      <c r="C474" t="s">
        <v>10</v>
      </c>
      <c r="D474">
        <v>4662.75</v>
      </c>
      <c r="E474" t="s">
        <v>47</v>
      </c>
      <c r="F474" t="s">
        <v>19</v>
      </c>
      <c r="G474" t="s">
        <v>13</v>
      </c>
      <c r="H474" t="s">
        <v>35</v>
      </c>
      <c r="I474" t="s">
        <v>31</v>
      </c>
    </row>
    <row r="475" spans="1:9" x14ac:dyDescent="0.25">
      <c r="A475" s="1">
        <v>45765</v>
      </c>
      <c r="B475" t="s">
        <v>522</v>
      </c>
      <c r="C475" t="s">
        <v>17</v>
      </c>
      <c r="D475">
        <v>4604.57</v>
      </c>
      <c r="E475" t="s">
        <v>47</v>
      </c>
      <c r="F475" t="s">
        <v>33</v>
      </c>
      <c r="G475" t="s">
        <v>52</v>
      </c>
      <c r="H475" t="s">
        <v>53</v>
      </c>
      <c r="I475" t="s">
        <v>15</v>
      </c>
    </row>
    <row r="476" spans="1:9" x14ac:dyDescent="0.25">
      <c r="A476" s="1">
        <v>45766</v>
      </c>
      <c r="B476" t="s">
        <v>523</v>
      </c>
      <c r="C476" t="s">
        <v>17</v>
      </c>
      <c r="D476">
        <v>1450.38</v>
      </c>
      <c r="E476" t="s">
        <v>51</v>
      </c>
      <c r="F476" t="s">
        <v>12</v>
      </c>
      <c r="G476" t="s">
        <v>13</v>
      </c>
      <c r="H476" t="s">
        <v>14</v>
      </c>
      <c r="I476" t="s">
        <v>43</v>
      </c>
    </row>
    <row r="477" spans="1:9" x14ac:dyDescent="0.25">
      <c r="A477" s="1">
        <v>45767</v>
      </c>
      <c r="B477" t="s">
        <v>524</v>
      </c>
      <c r="C477" t="s">
        <v>17</v>
      </c>
      <c r="D477">
        <v>4849.09</v>
      </c>
      <c r="E477" t="s">
        <v>24</v>
      </c>
      <c r="F477" t="s">
        <v>25</v>
      </c>
      <c r="G477" t="s">
        <v>52</v>
      </c>
      <c r="H477" t="s">
        <v>57</v>
      </c>
      <c r="I477" t="s">
        <v>39</v>
      </c>
    </row>
    <row r="478" spans="1:9" x14ac:dyDescent="0.25">
      <c r="A478" s="1">
        <v>45768</v>
      </c>
      <c r="B478" t="s">
        <v>525</v>
      </c>
      <c r="C478" t="s">
        <v>17</v>
      </c>
      <c r="D478">
        <v>1212.8499999999999</v>
      </c>
      <c r="E478" t="s">
        <v>11</v>
      </c>
      <c r="F478" t="s">
        <v>25</v>
      </c>
      <c r="G478" t="s">
        <v>26</v>
      </c>
      <c r="H478" t="s">
        <v>21</v>
      </c>
      <c r="I478" t="s">
        <v>15</v>
      </c>
    </row>
    <row r="479" spans="1:9" x14ac:dyDescent="0.25">
      <c r="A479" s="1">
        <v>45769</v>
      </c>
      <c r="B479" t="s">
        <v>526</v>
      </c>
      <c r="C479" t="s">
        <v>10</v>
      </c>
      <c r="D479">
        <v>4928.63</v>
      </c>
      <c r="E479" t="s">
        <v>11</v>
      </c>
      <c r="F479" t="s">
        <v>12</v>
      </c>
      <c r="G479" t="s">
        <v>52</v>
      </c>
      <c r="H479" t="s">
        <v>27</v>
      </c>
      <c r="I479" t="s">
        <v>63</v>
      </c>
    </row>
    <row r="480" spans="1:9" x14ac:dyDescent="0.25">
      <c r="A480" s="1">
        <v>45770</v>
      </c>
      <c r="B480" t="s">
        <v>527</v>
      </c>
      <c r="C480" t="s">
        <v>17</v>
      </c>
      <c r="D480">
        <v>2090.5</v>
      </c>
      <c r="E480" t="s">
        <v>30</v>
      </c>
      <c r="F480" t="s">
        <v>19</v>
      </c>
      <c r="G480" t="s">
        <v>13</v>
      </c>
      <c r="H480" t="s">
        <v>35</v>
      </c>
      <c r="I480" t="s">
        <v>63</v>
      </c>
    </row>
    <row r="481" spans="1:9" x14ac:dyDescent="0.25">
      <c r="A481" s="1">
        <v>45771</v>
      </c>
      <c r="B481" t="s">
        <v>528</v>
      </c>
      <c r="C481" t="s">
        <v>10</v>
      </c>
      <c r="D481">
        <v>2596.4899999999998</v>
      </c>
      <c r="E481" t="s">
        <v>30</v>
      </c>
      <c r="F481" t="s">
        <v>12</v>
      </c>
      <c r="G481" t="s">
        <v>52</v>
      </c>
      <c r="H481" t="s">
        <v>67</v>
      </c>
      <c r="I481" t="s">
        <v>45</v>
      </c>
    </row>
    <row r="482" spans="1:9" x14ac:dyDescent="0.25">
      <c r="A482" s="1">
        <v>45772</v>
      </c>
      <c r="B482" t="s">
        <v>529</v>
      </c>
      <c r="C482" t="s">
        <v>17</v>
      </c>
      <c r="D482">
        <v>3928.77</v>
      </c>
      <c r="E482" t="s">
        <v>30</v>
      </c>
      <c r="F482" t="s">
        <v>19</v>
      </c>
      <c r="G482" t="s">
        <v>13</v>
      </c>
      <c r="H482" t="s">
        <v>14</v>
      </c>
      <c r="I482" t="s">
        <v>45</v>
      </c>
    </row>
    <row r="483" spans="1:9" x14ac:dyDescent="0.25">
      <c r="A483" s="1">
        <v>45773</v>
      </c>
      <c r="B483" t="s">
        <v>530</v>
      </c>
      <c r="C483" t="s">
        <v>10</v>
      </c>
      <c r="D483">
        <v>1005.69</v>
      </c>
      <c r="E483" t="s">
        <v>37</v>
      </c>
      <c r="F483" t="s">
        <v>19</v>
      </c>
      <c r="G483" t="s">
        <v>26</v>
      </c>
      <c r="H483" t="s">
        <v>57</v>
      </c>
      <c r="I483" t="s">
        <v>63</v>
      </c>
    </row>
    <row r="484" spans="1:9" x14ac:dyDescent="0.25">
      <c r="A484" s="1">
        <v>45774</v>
      </c>
      <c r="B484" t="s">
        <v>531</v>
      </c>
      <c r="C484" t="s">
        <v>17</v>
      </c>
      <c r="D484">
        <v>1016.92</v>
      </c>
      <c r="E484" t="s">
        <v>11</v>
      </c>
      <c r="F484" t="s">
        <v>19</v>
      </c>
      <c r="G484" t="s">
        <v>20</v>
      </c>
      <c r="H484" t="s">
        <v>38</v>
      </c>
      <c r="I484" t="s">
        <v>28</v>
      </c>
    </row>
    <row r="485" spans="1:9" x14ac:dyDescent="0.25">
      <c r="A485" s="1">
        <v>45775</v>
      </c>
      <c r="B485" t="s">
        <v>532</v>
      </c>
      <c r="C485" t="s">
        <v>10</v>
      </c>
      <c r="D485">
        <v>4434.45</v>
      </c>
      <c r="E485" t="s">
        <v>24</v>
      </c>
      <c r="F485" t="s">
        <v>33</v>
      </c>
      <c r="G485" t="s">
        <v>20</v>
      </c>
      <c r="H485" t="s">
        <v>21</v>
      </c>
      <c r="I485" t="s">
        <v>63</v>
      </c>
    </row>
    <row r="486" spans="1:9" x14ac:dyDescent="0.25">
      <c r="A486" s="1">
        <v>45776</v>
      </c>
      <c r="B486" t="s">
        <v>533</v>
      </c>
      <c r="C486" t="s">
        <v>17</v>
      </c>
      <c r="D486">
        <v>1924.58</v>
      </c>
      <c r="E486" t="s">
        <v>30</v>
      </c>
      <c r="F486" t="s">
        <v>19</v>
      </c>
      <c r="G486" t="s">
        <v>26</v>
      </c>
      <c r="H486" t="s">
        <v>38</v>
      </c>
      <c r="I486" t="s">
        <v>28</v>
      </c>
    </row>
    <row r="487" spans="1:9" x14ac:dyDescent="0.25">
      <c r="A487" s="1">
        <v>45777</v>
      </c>
      <c r="B487" t="s">
        <v>534</v>
      </c>
      <c r="C487" t="s">
        <v>17</v>
      </c>
      <c r="D487">
        <v>1005.13</v>
      </c>
      <c r="E487" t="s">
        <v>11</v>
      </c>
      <c r="F487" t="s">
        <v>33</v>
      </c>
      <c r="G487" t="s">
        <v>34</v>
      </c>
      <c r="H487" t="s">
        <v>53</v>
      </c>
      <c r="I487" t="s">
        <v>63</v>
      </c>
    </row>
    <row r="488" spans="1:9" x14ac:dyDescent="0.25">
      <c r="A488" s="1">
        <v>45778</v>
      </c>
      <c r="B488" t="s">
        <v>535</v>
      </c>
      <c r="C488" t="s">
        <v>17</v>
      </c>
      <c r="D488">
        <v>4484.1400000000003</v>
      </c>
      <c r="E488" t="s">
        <v>30</v>
      </c>
      <c r="F488" t="s">
        <v>25</v>
      </c>
      <c r="G488" t="s">
        <v>13</v>
      </c>
      <c r="H488" t="s">
        <v>35</v>
      </c>
      <c r="I488" t="s">
        <v>63</v>
      </c>
    </row>
    <row r="489" spans="1:9" x14ac:dyDescent="0.25">
      <c r="A489" s="1">
        <v>45779</v>
      </c>
      <c r="B489" t="s">
        <v>536</v>
      </c>
      <c r="C489" t="s">
        <v>10</v>
      </c>
      <c r="D489">
        <v>2287.7199999999998</v>
      </c>
      <c r="E489" t="s">
        <v>51</v>
      </c>
      <c r="F489" t="s">
        <v>33</v>
      </c>
      <c r="G489" t="s">
        <v>52</v>
      </c>
      <c r="H489" t="s">
        <v>53</v>
      </c>
      <c r="I489" t="s">
        <v>31</v>
      </c>
    </row>
    <row r="490" spans="1:9" x14ac:dyDescent="0.25">
      <c r="A490" s="1">
        <v>45780</v>
      </c>
      <c r="B490" t="s">
        <v>537</v>
      </c>
      <c r="C490" t="s">
        <v>10</v>
      </c>
      <c r="D490">
        <v>2337.64</v>
      </c>
      <c r="E490" t="s">
        <v>47</v>
      </c>
      <c r="F490" t="s">
        <v>25</v>
      </c>
      <c r="G490" t="s">
        <v>13</v>
      </c>
      <c r="H490" t="s">
        <v>35</v>
      </c>
      <c r="I490" t="s">
        <v>28</v>
      </c>
    </row>
    <row r="491" spans="1:9" x14ac:dyDescent="0.25">
      <c r="A491" s="1">
        <v>45781</v>
      </c>
      <c r="B491" t="s">
        <v>538</v>
      </c>
      <c r="C491" t="s">
        <v>10</v>
      </c>
      <c r="D491">
        <v>2844.03</v>
      </c>
      <c r="E491" t="s">
        <v>30</v>
      </c>
      <c r="F491" t="s">
        <v>25</v>
      </c>
      <c r="G491" t="s">
        <v>34</v>
      </c>
      <c r="H491" t="s">
        <v>42</v>
      </c>
      <c r="I491" t="s">
        <v>75</v>
      </c>
    </row>
    <row r="492" spans="1:9" x14ac:dyDescent="0.25">
      <c r="A492" s="1">
        <v>45782</v>
      </c>
      <c r="B492" t="s">
        <v>539</v>
      </c>
      <c r="C492" t="s">
        <v>17</v>
      </c>
      <c r="D492">
        <v>4773.5</v>
      </c>
      <c r="E492" t="s">
        <v>37</v>
      </c>
      <c r="F492" t="s">
        <v>12</v>
      </c>
      <c r="G492" t="s">
        <v>13</v>
      </c>
      <c r="H492" t="s">
        <v>35</v>
      </c>
      <c r="I492" t="s">
        <v>43</v>
      </c>
    </row>
    <row r="493" spans="1:9" x14ac:dyDescent="0.25">
      <c r="A493" s="1">
        <v>45783</v>
      </c>
      <c r="B493" t="s">
        <v>540</v>
      </c>
      <c r="C493" t="s">
        <v>17</v>
      </c>
      <c r="D493">
        <v>3170.25</v>
      </c>
      <c r="E493" t="s">
        <v>51</v>
      </c>
      <c r="F493" t="s">
        <v>33</v>
      </c>
      <c r="G493" t="s">
        <v>26</v>
      </c>
      <c r="H493" t="s">
        <v>53</v>
      </c>
      <c r="I493" t="s">
        <v>45</v>
      </c>
    </row>
    <row r="494" spans="1:9" x14ac:dyDescent="0.25">
      <c r="A494" s="1">
        <v>45784</v>
      </c>
      <c r="B494" t="s">
        <v>541</v>
      </c>
      <c r="C494" t="s">
        <v>10</v>
      </c>
      <c r="D494">
        <v>3447.28</v>
      </c>
      <c r="E494" t="s">
        <v>24</v>
      </c>
      <c r="F494" t="s">
        <v>25</v>
      </c>
      <c r="G494" t="s">
        <v>26</v>
      </c>
      <c r="H494" t="s">
        <v>42</v>
      </c>
      <c r="I494" t="s">
        <v>45</v>
      </c>
    </row>
    <row r="495" spans="1:9" x14ac:dyDescent="0.25">
      <c r="A495" s="1">
        <v>45785</v>
      </c>
      <c r="B495" t="s">
        <v>542</v>
      </c>
      <c r="C495" t="s">
        <v>10</v>
      </c>
      <c r="D495">
        <v>2089.34</v>
      </c>
      <c r="E495" t="s">
        <v>47</v>
      </c>
      <c r="F495" t="s">
        <v>12</v>
      </c>
      <c r="G495" t="s">
        <v>34</v>
      </c>
      <c r="H495" t="s">
        <v>48</v>
      </c>
      <c r="I495" t="s">
        <v>22</v>
      </c>
    </row>
    <row r="496" spans="1:9" x14ac:dyDescent="0.25">
      <c r="A496" s="1">
        <v>45786</v>
      </c>
      <c r="B496" t="s">
        <v>543</v>
      </c>
      <c r="C496" t="s">
        <v>17</v>
      </c>
      <c r="D496">
        <v>1585.25</v>
      </c>
      <c r="E496" t="s">
        <v>18</v>
      </c>
      <c r="F496" t="s">
        <v>12</v>
      </c>
      <c r="G496" t="s">
        <v>20</v>
      </c>
      <c r="H496" t="s">
        <v>38</v>
      </c>
      <c r="I496" t="s">
        <v>75</v>
      </c>
    </row>
    <row r="497" spans="1:9" x14ac:dyDescent="0.25">
      <c r="A497" s="1">
        <v>45787</v>
      </c>
      <c r="B497" t="s">
        <v>544</v>
      </c>
      <c r="C497" t="s">
        <v>17</v>
      </c>
      <c r="D497">
        <v>2479.85</v>
      </c>
      <c r="E497" t="s">
        <v>37</v>
      </c>
      <c r="F497" t="s">
        <v>33</v>
      </c>
      <c r="G497" t="s">
        <v>52</v>
      </c>
      <c r="H497" t="s">
        <v>14</v>
      </c>
      <c r="I497" t="s">
        <v>75</v>
      </c>
    </row>
    <row r="498" spans="1:9" x14ac:dyDescent="0.25">
      <c r="A498" s="1">
        <v>45788</v>
      </c>
      <c r="B498" t="s">
        <v>545</v>
      </c>
      <c r="C498" t="s">
        <v>17</v>
      </c>
      <c r="D498">
        <v>4543.83</v>
      </c>
      <c r="E498" t="s">
        <v>37</v>
      </c>
      <c r="F498" t="s">
        <v>25</v>
      </c>
      <c r="G498" t="s">
        <v>20</v>
      </c>
      <c r="H498" t="s">
        <v>42</v>
      </c>
      <c r="I498" t="s">
        <v>31</v>
      </c>
    </row>
    <row r="499" spans="1:9" x14ac:dyDescent="0.25">
      <c r="A499" s="1">
        <v>45789</v>
      </c>
      <c r="B499" t="s">
        <v>546</v>
      </c>
      <c r="C499" t="s">
        <v>10</v>
      </c>
      <c r="D499">
        <v>4763.43</v>
      </c>
      <c r="E499" t="s">
        <v>61</v>
      </c>
      <c r="F499" t="s">
        <v>25</v>
      </c>
      <c r="G499" t="s">
        <v>34</v>
      </c>
      <c r="H499" t="s">
        <v>14</v>
      </c>
      <c r="I499" t="s">
        <v>39</v>
      </c>
    </row>
    <row r="500" spans="1:9" x14ac:dyDescent="0.25">
      <c r="A500" s="1">
        <v>45790</v>
      </c>
      <c r="B500" t="s">
        <v>547</v>
      </c>
      <c r="C500" t="s">
        <v>17</v>
      </c>
      <c r="D500">
        <v>2537.2600000000002</v>
      </c>
      <c r="E500" t="s">
        <v>11</v>
      </c>
      <c r="F500" t="s">
        <v>12</v>
      </c>
      <c r="G500" t="s">
        <v>26</v>
      </c>
      <c r="H500" t="s">
        <v>14</v>
      </c>
      <c r="I500" t="s">
        <v>45</v>
      </c>
    </row>
    <row r="501" spans="1:9" x14ac:dyDescent="0.25">
      <c r="A501" s="1">
        <v>45791</v>
      </c>
      <c r="B501" t="s">
        <v>548</v>
      </c>
      <c r="C501" t="s">
        <v>10</v>
      </c>
      <c r="D501">
        <v>1678.45</v>
      </c>
      <c r="E501" t="s">
        <v>11</v>
      </c>
      <c r="F501" t="s">
        <v>12</v>
      </c>
      <c r="G501" t="s">
        <v>26</v>
      </c>
      <c r="H501" t="s">
        <v>53</v>
      </c>
      <c r="I501" t="s">
        <v>63</v>
      </c>
    </row>
    <row r="502" spans="1:9" x14ac:dyDescent="0.25">
      <c r="A502" s="1">
        <v>45792</v>
      </c>
      <c r="B502" t="s">
        <v>549</v>
      </c>
      <c r="C502" t="s">
        <v>17</v>
      </c>
      <c r="D502">
        <v>2978.94</v>
      </c>
      <c r="E502" t="s">
        <v>61</v>
      </c>
      <c r="F502" t="s">
        <v>25</v>
      </c>
      <c r="G502" t="s">
        <v>13</v>
      </c>
      <c r="H502" t="s">
        <v>57</v>
      </c>
      <c r="I502" t="s">
        <v>45</v>
      </c>
    </row>
    <row r="503" spans="1:9" x14ac:dyDescent="0.25">
      <c r="A503" s="1">
        <v>45793</v>
      </c>
      <c r="B503" t="s">
        <v>550</v>
      </c>
      <c r="C503" t="s">
        <v>10</v>
      </c>
      <c r="D503">
        <v>4146.5200000000004</v>
      </c>
      <c r="E503" t="s">
        <v>47</v>
      </c>
      <c r="F503" t="s">
        <v>33</v>
      </c>
      <c r="G503" t="s">
        <v>13</v>
      </c>
      <c r="H503" t="s">
        <v>42</v>
      </c>
      <c r="I503" t="s">
        <v>22</v>
      </c>
    </row>
    <row r="504" spans="1:9" x14ac:dyDescent="0.25">
      <c r="A504" s="1">
        <v>45794</v>
      </c>
      <c r="B504" t="s">
        <v>551</v>
      </c>
      <c r="C504" t="s">
        <v>10</v>
      </c>
      <c r="D504">
        <v>3640.49</v>
      </c>
      <c r="E504" t="s">
        <v>11</v>
      </c>
      <c r="F504" t="s">
        <v>25</v>
      </c>
      <c r="G504" t="s">
        <v>20</v>
      </c>
      <c r="H504" t="s">
        <v>27</v>
      </c>
      <c r="I504" t="s">
        <v>75</v>
      </c>
    </row>
    <row r="505" spans="1:9" x14ac:dyDescent="0.25">
      <c r="A505" s="1">
        <v>45795</v>
      </c>
      <c r="B505" t="s">
        <v>552</v>
      </c>
      <c r="C505" t="s">
        <v>17</v>
      </c>
      <c r="D505">
        <v>4955.59</v>
      </c>
      <c r="E505" t="s">
        <v>24</v>
      </c>
      <c r="F505" t="s">
        <v>33</v>
      </c>
      <c r="G505" t="s">
        <v>34</v>
      </c>
      <c r="H505" t="s">
        <v>48</v>
      </c>
      <c r="I505" t="s">
        <v>22</v>
      </c>
    </row>
    <row r="506" spans="1:9" x14ac:dyDescent="0.25">
      <c r="A506" s="1">
        <v>45796</v>
      </c>
      <c r="B506" t="s">
        <v>553</v>
      </c>
      <c r="C506" t="s">
        <v>17</v>
      </c>
      <c r="D506">
        <v>4753.93</v>
      </c>
      <c r="E506" t="s">
        <v>18</v>
      </c>
      <c r="F506" t="s">
        <v>12</v>
      </c>
      <c r="G506" t="s">
        <v>26</v>
      </c>
      <c r="H506" t="s">
        <v>38</v>
      </c>
      <c r="I506" t="s">
        <v>31</v>
      </c>
    </row>
    <row r="507" spans="1:9" x14ac:dyDescent="0.25">
      <c r="A507" s="1">
        <v>45797</v>
      </c>
      <c r="B507" t="s">
        <v>554</v>
      </c>
      <c r="C507" t="s">
        <v>10</v>
      </c>
      <c r="D507">
        <v>1671.89</v>
      </c>
      <c r="E507" t="s">
        <v>37</v>
      </c>
      <c r="F507" t="s">
        <v>33</v>
      </c>
      <c r="G507" t="s">
        <v>20</v>
      </c>
      <c r="H507" t="s">
        <v>14</v>
      </c>
      <c r="I507" t="s">
        <v>58</v>
      </c>
    </row>
    <row r="508" spans="1:9" x14ac:dyDescent="0.25">
      <c r="A508" s="1">
        <v>45798</v>
      </c>
      <c r="B508" t="s">
        <v>555</v>
      </c>
      <c r="C508" t="s">
        <v>10</v>
      </c>
      <c r="D508">
        <v>3617.75</v>
      </c>
      <c r="E508" t="s">
        <v>24</v>
      </c>
      <c r="F508" t="s">
        <v>25</v>
      </c>
      <c r="G508" t="s">
        <v>13</v>
      </c>
      <c r="H508" t="s">
        <v>21</v>
      </c>
      <c r="I508" t="s">
        <v>45</v>
      </c>
    </row>
    <row r="509" spans="1:9" x14ac:dyDescent="0.25">
      <c r="A509" s="1">
        <v>45799</v>
      </c>
      <c r="B509" t="s">
        <v>556</v>
      </c>
      <c r="C509" t="s">
        <v>17</v>
      </c>
      <c r="D509">
        <v>1999.42</v>
      </c>
      <c r="E509" t="s">
        <v>51</v>
      </c>
      <c r="F509" t="s">
        <v>19</v>
      </c>
      <c r="G509" t="s">
        <v>34</v>
      </c>
      <c r="H509" t="s">
        <v>48</v>
      </c>
      <c r="I509" t="s">
        <v>31</v>
      </c>
    </row>
    <row r="510" spans="1:9" x14ac:dyDescent="0.25">
      <c r="A510" s="1">
        <v>45800</v>
      </c>
      <c r="B510" t="s">
        <v>557</v>
      </c>
      <c r="C510" t="s">
        <v>10</v>
      </c>
      <c r="D510">
        <v>1645.55</v>
      </c>
      <c r="E510" t="s">
        <v>37</v>
      </c>
      <c r="F510" t="s">
        <v>12</v>
      </c>
      <c r="G510" t="s">
        <v>20</v>
      </c>
      <c r="H510" t="s">
        <v>53</v>
      </c>
      <c r="I510" t="s">
        <v>31</v>
      </c>
    </row>
    <row r="511" spans="1:9" x14ac:dyDescent="0.25">
      <c r="A511" s="1">
        <v>45801</v>
      </c>
      <c r="B511" t="s">
        <v>558</v>
      </c>
      <c r="C511" t="s">
        <v>10</v>
      </c>
      <c r="D511">
        <v>4741.99</v>
      </c>
      <c r="E511" t="s">
        <v>18</v>
      </c>
      <c r="F511" t="s">
        <v>19</v>
      </c>
      <c r="G511" t="s">
        <v>26</v>
      </c>
      <c r="H511" t="s">
        <v>48</v>
      </c>
      <c r="I511" t="s">
        <v>15</v>
      </c>
    </row>
    <row r="512" spans="1:9" x14ac:dyDescent="0.25">
      <c r="A512" s="1">
        <v>45802</v>
      </c>
      <c r="B512" t="s">
        <v>559</v>
      </c>
      <c r="C512" t="s">
        <v>10</v>
      </c>
      <c r="D512">
        <v>1957.24</v>
      </c>
      <c r="E512" t="s">
        <v>61</v>
      </c>
      <c r="F512" t="s">
        <v>12</v>
      </c>
      <c r="G512" t="s">
        <v>13</v>
      </c>
      <c r="H512" t="s">
        <v>42</v>
      </c>
      <c r="I512" t="s">
        <v>45</v>
      </c>
    </row>
    <row r="513" spans="1:9" x14ac:dyDescent="0.25">
      <c r="A513" s="1">
        <v>45803</v>
      </c>
      <c r="B513" t="s">
        <v>560</v>
      </c>
      <c r="C513" t="s">
        <v>17</v>
      </c>
      <c r="D513">
        <v>4387.1099999999997</v>
      </c>
      <c r="E513" t="s">
        <v>11</v>
      </c>
      <c r="F513" t="s">
        <v>19</v>
      </c>
      <c r="G513" t="s">
        <v>26</v>
      </c>
      <c r="H513" t="s">
        <v>27</v>
      </c>
      <c r="I513" t="s">
        <v>31</v>
      </c>
    </row>
    <row r="514" spans="1:9" x14ac:dyDescent="0.25">
      <c r="A514" s="1">
        <v>45804</v>
      </c>
      <c r="B514" t="s">
        <v>561</v>
      </c>
      <c r="C514" t="s">
        <v>17</v>
      </c>
      <c r="D514">
        <v>2530.16</v>
      </c>
      <c r="E514" t="s">
        <v>47</v>
      </c>
      <c r="F514" t="s">
        <v>25</v>
      </c>
      <c r="G514" t="s">
        <v>34</v>
      </c>
      <c r="H514" t="s">
        <v>67</v>
      </c>
      <c r="I514" t="s">
        <v>31</v>
      </c>
    </row>
    <row r="515" spans="1:9" x14ac:dyDescent="0.25">
      <c r="A515" s="1">
        <v>45805</v>
      </c>
      <c r="B515" t="s">
        <v>562</v>
      </c>
      <c r="C515" t="s">
        <v>10</v>
      </c>
      <c r="D515">
        <v>3807.56</v>
      </c>
      <c r="E515" t="s">
        <v>47</v>
      </c>
      <c r="F515" t="s">
        <v>33</v>
      </c>
      <c r="G515" t="s">
        <v>26</v>
      </c>
      <c r="H515" t="s">
        <v>53</v>
      </c>
      <c r="I515" t="s">
        <v>22</v>
      </c>
    </row>
    <row r="516" spans="1:9" x14ac:dyDescent="0.25">
      <c r="A516" s="1">
        <v>45806</v>
      </c>
      <c r="B516" t="s">
        <v>563</v>
      </c>
      <c r="C516" t="s">
        <v>17</v>
      </c>
      <c r="D516">
        <v>1386.37</v>
      </c>
      <c r="E516" t="s">
        <v>30</v>
      </c>
      <c r="F516" t="s">
        <v>19</v>
      </c>
      <c r="G516" t="s">
        <v>34</v>
      </c>
      <c r="H516" t="s">
        <v>67</v>
      </c>
      <c r="I516" t="s">
        <v>28</v>
      </c>
    </row>
    <row r="517" spans="1:9" x14ac:dyDescent="0.25">
      <c r="A517" s="1">
        <v>45807</v>
      </c>
      <c r="B517" t="s">
        <v>564</v>
      </c>
      <c r="C517" t="s">
        <v>10</v>
      </c>
      <c r="D517">
        <v>4570.5</v>
      </c>
      <c r="E517" t="s">
        <v>24</v>
      </c>
      <c r="F517" t="s">
        <v>19</v>
      </c>
      <c r="G517" t="s">
        <v>34</v>
      </c>
      <c r="H517" t="s">
        <v>35</v>
      </c>
      <c r="I517" t="s">
        <v>31</v>
      </c>
    </row>
    <row r="518" spans="1:9" x14ac:dyDescent="0.25">
      <c r="A518" s="1">
        <v>45808</v>
      </c>
      <c r="B518" t="s">
        <v>565</v>
      </c>
      <c r="C518" t="s">
        <v>10</v>
      </c>
      <c r="D518">
        <v>3619.89</v>
      </c>
      <c r="E518" t="s">
        <v>47</v>
      </c>
      <c r="F518" t="s">
        <v>19</v>
      </c>
      <c r="G518" t="s">
        <v>26</v>
      </c>
      <c r="H518" t="s">
        <v>35</v>
      </c>
      <c r="I518" t="s">
        <v>43</v>
      </c>
    </row>
    <row r="519" spans="1:9" x14ac:dyDescent="0.25">
      <c r="A519" s="1">
        <v>45809</v>
      </c>
      <c r="B519" t="s">
        <v>566</v>
      </c>
      <c r="C519" t="s">
        <v>10</v>
      </c>
      <c r="D519">
        <v>3176.96</v>
      </c>
      <c r="E519" t="s">
        <v>30</v>
      </c>
      <c r="F519" t="s">
        <v>25</v>
      </c>
      <c r="G519" t="s">
        <v>26</v>
      </c>
      <c r="H519" t="s">
        <v>42</v>
      </c>
      <c r="I519" t="s">
        <v>39</v>
      </c>
    </row>
    <row r="520" spans="1:9" x14ac:dyDescent="0.25">
      <c r="A520" s="1">
        <v>45810</v>
      </c>
      <c r="B520" t="s">
        <v>567</v>
      </c>
      <c r="C520" t="s">
        <v>10</v>
      </c>
      <c r="D520">
        <v>1570.75</v>
      </c>
      <c r="E520" t="s">
        <v>37</v>
      </c>
      <c r="F520" t="s">
        <v>25</v>
      </c>
      <c r="G520" t="s">
        <v>34</v>
      </c>
      <c r="H520" t="s">
        <v>53</v>
      </c>
      <c r="I520" t="s">
        <v>43</v>
      </c>
    </row>
    <row r="521" spans="1:9" x14ac:dyDescent="0.25">
      <c r="A521" s="1">
        <v>45811</v>
      </c>
      <c r="B521" t="s">
        <v>568</v>
      </c>
      <c r="C521" t="s">
        <v>10</v>
      </c>
      <c r="D521">
        <v>1030.7</v>
      </c>
      <c r="E521" t="s">
        <v>41</v>
      </c>
      <c r="F521" t="s">
        <v>19</v>
      </c>
      <c r="G521" t="s">
        <v>20</v>
      </c>
      <c r="H521" t="s">
        <v>27</v>
      </c>
      <c r="I521" t="s">
        <v>15</v>
      </c>
    </row>
    <row r="522" spans="1:9" x14ac:dyDescent="0.25">
      <c r="A522" s="1">
        <v>45812</v>
      </c>
      <c r="B522" t="s">
        <v>569</v>
      </c>
      <c r="C522" t="s">
        <v>17</v>
      </c>
      <c r="D522">
        <v>1390.3</v>
      </c>
      <c r="E522" t="s">
        <v>18</v>
      </c>
      <c r="F522" t="s">
        <v>25</v>
      </c>
      <c r="G522" t="s">
        <v>52</v>
      </c>
      <c r="H522" t="s">
        <v>21</v>
      </c>
      <c r="I522" t="s">
        <v>39</v>
      </c>
    </row>
    <row r="523" spans="1:9" x14ac:dyDescent="0.25">
      <c r="A523" s="1">
        <v>45813</v>
      </c>
      <c r="B523" t="s">
        <v>570</v>
      </c>
      <c r="C523" t="s">
        <v>10</v>
      </c>
      <c r="D523">
        <v>4241.58</v>
      </c>
      <c r="E523" t="s">
        <v>51</v>
      </c>
      <c r="F523" t="s">
        <v>33</v>
      </c>
      <c r="G523" t="s">
        <v>52</v>
      </c>
      <c r="H523" t="s">
        <v>67</v>
      </c>
      <c r="I523" t="s">
        <v>45</v>
      </c>
    </row>
    <row r="524" spans="1:9" x14ac:dyDescent="0.25">
      <c r="A524" s="1">
        <v>45814</v>
      </c>
      <c r="B524" t="s">
        <v>571</v>
      </c>
      <c r="C524" t="s">
        <v>10</v>
      </c>
      <c r="D524">
        <v>2766.2</v>
      </c>
      <c r="E524" t="s">
        <v>18</v>
      </c>
      <c r="F524" t="s">
        <v>25</v>
      </c>
      <c r="G524" t="s">
        <v>13</v>
      </c>
      <c r="H524" t="s">
        <v>35</v>
      </c>
      <c r="I524" t="s">
        <v>58</v>
      </c>
    </row>
    <row r="525" spans="1:9" x14ac:dyDescent="0.25">
      <c r="A525" s="1">
        <v>45815</v>
      </c>
      <c r="B525" t="s">
        <v>572</v>
      </c>
      <c r="C525" t="s">
        <v>17</v>
      </c>
      <c r="D525">
        <v>4599.37</v>
      </c>
      <c r="E525" t="s">
        <v>47</v>
      </c>
      <c r="F525" t="s">
        <v>12</v>
      </c>
      <c r="G525" t="s">
        <v>26</v>
      </c>
      <c r="H525" t="s">
        <v>53</v>
      </c>
      <c r="I525" t="s">
        <v>28</v>
      </c>
    </row>
    <row r="526" spans="1:9" x14ac:dyDescent="0.25">
      <c r="A526" s="1">
        <v>45816</v>
      </c>
      <c r="B526" t="s">
        <v>573</v>
      </c>
      <c r="C526" t="s">
        <v>10</v>
      </c>
      <c r="D526">
        <v>3260.57</v>
      </c>
      <c r="E526" t="s">
        <v>51</v>
      </c>
      <c r="F526" t="s">
        <v>25</v>
      </c>
      <c r="G526" t="s">
        <v>52</v>
      </c>
      <c r="H526" t="s">
        <v>14</v>
      </c>
      <c r="I526" t="s">
        <v>45</v>
      </c>
    </row>
    <row r="527" spans="1:9" x14ac:dyDescent="0.25">
      <c r="A527" s="1">
        <v>45817</v>
      </c>
      <c r="B527" t="s">
        <v>574</v>
      </c>
      <c r="C527" t="s">
        <v>10</v>
      </c>
      <c r="D527">
        <v>3987.78</v>
      </c>
      <c r="E527" t="s">
        <v>37</v>
      </c>
      <c r="F527" t="s">
        <v>25</v>
      </c>
      <c r="G527" t="s">
        <v>26</v>
      </c>
      <c r="H527" t="s">
        <v>27</v>
      </c>
      <c r="I527" t="s">
        <v>39</v>
      </c>
    </row>
    <row r="528" spans="1:9" x14ac:dyDescent="0.25">
      <c r="A528" s="1">
        <v>45818</v>
      </c>
      <c r="B528" t="s">
        <v>575</v>
      </c>
      <c r="C528" t="s">
        <v>17</v>
      </c>
      <c r="D528">
        <v>2050.66</v>
      </c>
      <c r="E528" t="s">
        <v>18</v>
      </c>
      <c r="F528" t="s">
        <v>19</v>
      </c>
      <c r="G528" t="s">
        <v>20</v>
      </c>
      <c r="H528" t="s">
        <v>27</v>
      </c>
      <c r="I528" t="s">
        <v>15</v>
      </c>
    </row>
    <row r="529" spans="1:9" x14ac:dyDescent="0.25">
      <c r="A529" s="1">
        <v>45819</v>
      </c>
      <c r="B529" t="s">
        <v>576</v>
      </c>
      <c r="C529" t="s">
        <v>17</v>
      </c>
      <c r="D529">
        <v>1226.44</v>
      </c>
      <c r="E529" t="s">
        <v>37</v>
      </c>
      <c r="F529" t="s">
        <v>25</v>
      </c>
      <c r="G529" t="s">
        <v>26</v>
      </c>
      <c r="H529" t="s">
        <v>27</v>
      </c>
      <c r="I529" t="s">
        <v>39</v>
      </c>
    </row>
    <row r="530" spans="1:9" x14ac:dyDescent="0.25">
      <c r="A530" s="1">
        <v>45820</v>
      </c>
      <c r="B530" t="s">
        <v>577</v>
      </c>
      <c r="C530" t="s">
        <v>17</v>
      </c>
      <c r="D530">
        <v>3584.76</v>
      </c>
      <c r="E530" t="s">
        <v>37</v>
      </c>
      <c r="F530" t="s">
        <v>33</v>
      </c>
      <c r="G530" t="s">
        <v>26</v>
      </c>
      <c r="H530" t="s">
        <v>42</v>
      </c>
      <c r="I530" t="s">
        <v>39</v>
      </c>
    </row>
    <row r="531" spans="1:9" x14ac:dyDescent="0.25">
      <c r="A531" s="1">
        <v>45821</v>
      </c>
      <c r="B531" t="s">
        <v>578</v>
      </c>
      <c r="C531" t="s">
        <v>17</v>
      </c>
      <c r="D531">
        <v>4345.79</v>
      </c>
      <c r="E531" t="s">
        <v>61</v>
      </c>
      <c r="F531" t="s">
        <v>12</v>
      </c>
      <c r="G531" t="s">
        <v>26</v>
      </c>
      <c r="H531" t="s">
        <v>38</v>
      </c>
      <c r="I531" t="s">
        <v>28</v>
      </c>
    </row>
    <row r="532" spans="1:9" x14ac:dyDescent="0.25">
      <c r="A532" s="1">
        <v>45822</v>
      </c>
      <c r="B532" t="s">
        <v>579</v>
      </c>
      <c r="C532" t="s">
        <v>10</v>
      </c>
      <c r="D532">
        <v>2349.14</v>
      </c>
      <c r="E532" t="s">
        <v>41</v>
      </c>
      <c r="F532" t="s">
        <v>25</v>
      </c>
      <c r="G532" t="s">
        <v>52</v>
      </c>
      <c r="H532" t="s">
        <v>53</v>
      </c>
      <c r="I532" t="s">
        <v>45</v>
      </c>
    </row>
    <row r="533" spans="1:9" x14ac:dyDescent="0.25">
      <c r="A533" s="1">
        <v>45823</v>
      </c>
      <c r="B533" t="s">
        <v>580</v>
      </c>
      <c r="C533" t="s">
        <v>17</v>
      </c>
      <c r="D533">
        <v>2341.3200000000002</v>
      </c>
      <c r="E533" t="s">
        <v>47</v>
      </c>
      <c r="F533" t="s">
        <v>33</v>
      </c>
      <c r="G533" t="s">
        <v>26</v>
      </c>
      <c r="H533" t="s">
        <v>57</v>
      </c>
      <c r="I533" t="s">
        <v>39</v>
      </c>
    </row>
    <row r="534" spans="1:9" x14ac:dyDescent="0.25">
      <c r="A534" s="1">
        <v>45824</v>
      </c>
      <c r="B534" t="s">
        <v>581</v>
      </c>
      <c r="C534" t="s">
        <v>10</v>
      </c>
      <c r="D534">
        <v>2816.05</v>
      </c>
      <c r="E534" t="s">
        <v>11</v>
      </c>
      <c r="F534" t="s">
        <v>25</v>
      </c>
      <c r="G534" t="s">
        <v>34</v>
      </c>
      <c r="H534" t="s">
        <v>53</v>
      </c>
      <c r="I534" t="s">
        <v>39</v>
      </c>
    </row>
    <row r="535" spans="1:9" x14ac:dyDescent="0.25">
      <c r="A535" s="1">
        <v>45825</v>
      </c>
      <c r="B535" t="s">
        <v>582</v>
      </c>
      <c r="C535" t="s">
        <v>17</v>
      </c>
      <c r="D535">
        <v>1786.31</v>
      </c>
      <c r="E535" t="s">
        <v>18</v>
      </c>
      <c r="F535" t="s">
        <v>33</v>
      </c>
      <c r="G535" t="s">
        <v>34</v>
      </c>
      <c r="H535" t="s">
        <v>21</v>
      </c>
      <c r="I535" t="s">
        <v>31</v>
      </c>
    </row>
    <row r="536" spans="1:9" x14ac:dyDescent="0.25">
      <c r="A536" s="1">
        <v>45826</v>
      </c>
      <c r="B536" t="s">
        <v>583</v>
      </c>
      <c r="C536" t="s">
        <v>10</v>
      </c>
      <c r="D536">
        <v>4970.8599999999997</v>
      </c>
      <c r="E536" t="s">
        <v>47</v>
      </c>
      <c r="F536" t="s">
        <v>19</v>
      </c>
      <c r="G536" t="s">
        <v>52</v>
      </c>
      <c r="H536" t="s">
        <v>48</v>
      </c>
      <c r="I536" t="s">
        <v>58</v>
      </c>
    </row>
    <row r="537" spans="1:9" x14ac:dyDescent="0.25">
      <c r="A537" s="1">
        <v>45827</v>
      </c>
      <c r="B537" t="s">
        <v>584</v>
      </c>
      <c r="C537" t="s">
        <v>17</v>
      </c>
      <c r="D537">
        <v>1584.72</v>
      </c>
      <c r="E537" t="s">
        <v>18</v>
      </c>
      <c r="F537" t="s">
        <v>33</v>
      </c>
      <c r="G537" t="s">
        <v>26</v>
      </c>
      <c r="H537" t="s">
        <v>21</v>
      </c>
      <c r="I537" t="s">
        <v>39</v>
      </c>
    </row>
    <row r="538" spans="1:9" x14ac:dyDescent="0.25">
      <c r="A538" s="1">
        <v>45828</v>
      </c>
      <c r="B538" t="s">
        <v>585</v>
      </c>
      <c r="C538" t="s">
        <v>10</v>
      </c>
      <c r="D538">
        <v>4646.07</v>
      </c>
      <c r="E538" t="s">
        <v>61</v>
      </c>
      <c r="F538" t="s">
        <v>12</v>
      </c>
      <c r="G538" t="s">
        <v>13</v>
      </c>
      <c r="H538" t="s">
        <v>14</v>
      </c>
      <c r="I538" t="s">
        <v>39</v>
      </c>
    </row>
    <row r="539" spans="1:9" x14ac:dyDescent="0.25">
      <c r="A539" s="1">
        <v>45829</v>
      </c>
      <c r="B539" t="s">
        <v>586</v>
      </c>
      <c r="C539" t="s">
        <v>10</v>
      </c>
      <c r="D539">
        <v>3228.46</v>
      </c>
      <c r="E539" t="s">
        <v>41</v>
      </c>
      <c r="F539" t="s">
        <v>19</v>
      </c>
      <c r="G539" t="s">
        <v>26</v>
      </c>
      <c r="H539" t="s">
        <v>53</v>
      </c>
      <c r="I539" t="s">
        <v>31</v>
      </c>
    </row>
    <row r="540" spans="1:9" x14ac:dyDescent="0.25">
      <c r="A540" s="1">
        <v>45830</v>
      </c>
      <c r="B540" t="s">
        <v>587</v>
      </c>
      <c r="C540" t="s">
        <v>10</v>
      </c>
      <c r="D540">
        <v>3082.06</v>
      </c>
      <c r="E540" t="s">
        <v>61</v>
      </c>
      <c r="F540" t="s">
        <v>19</v>
      </c>
      <c r="G540" t="s">
        <v>52</v>
      </c>
      <c r="H540" t="s">
        <v>38</v>
      </c>
      <c r="I540" t="s">
        <v>75</v>
      </c>
    </row>
    <row r="541" spans="1:9" x14ac:dyDescent="0.25">
      <c r="A541" s="1">
        <v>45831</v>
      </c>
      <c r="B541" t="s">
        <v>588</v>
      </c>
      <c r="C541" t="s">
        <v>17</v>
      </c>
      <c r="D541">
        <v>3397.36</v>
      </c>
      <c r="E541" t="s">
        <v>41</v>
      </c>
      <c r="F541" t="s">
        <v>33</v>
      </c>
      <c r="G541" t="s">
        <v>13</v>
      </c>
      <c r="H541" t="s">
        <v>14</v>
      </c>
      <c r="I541" t="s">
        <v>58</v>
      </c>
    </row>
    <row r="542" spans="1:9" x14ac:dyDescent="0.25">
      <c r="A542" s="1">
        <v>45832</v>
      </c>
      <c r="B542" t="s">
        <v>589</v>
      </c>
      <c r="C542" t="s">
        <v>10</v>
      </c>
      <c r="D542">
        <v>1547.59</v>
      </c>
      <c r="E542" t="s">
        <v>47</v>
      </c>
      <c r="F542" t="s">
        <v>19</v>
      </c>
      <c r="G542" t="s">
        <v>20</v>
      </c>
      <c r="H542" t="s">
        <v>42</v>
      </c>
      <c r="I542" t="s">
        <v>22</v>
      </c>
    </row>
    <row r="543" spans="1:9" x14ac:dyDescent="0.25">
      <c r="A543" s="1">
        <v>45833</v>
      </c>
      <c r="B543" t="s">
        <v>590</v>
      </c>
      <c r="C543" t="s">
        <v>10</v>
      </c>
      <c r="D543">
        <v>4872.8900000000003</v>
      </c>
      <c r="E543" t="s">
        <v>47</v>
      </c>
      <c r="F543" t="s">
        <v>25</v>
      </c>
      <c r="G543" t="s">
        <v>52</v>
      </c>
      <c r="H543" t="s">
        <v>48</v>
      </c>
      <c r="I543" t="s">
        <v>15</v>
      </c>
    </row>
    <row r="544" spans="1:9" x14ac:dyDescent="0.25">
      <c r="A544" s="1">
        <v>45834</v>
      </c>
      <c r="B544" t="s">
        <v>591</v>
      </c>
      <c r="C544" t="s">
        <v>10</v>
      </c>
      <c r="D544">
        <v>4761.88</v>
      </c>
      <c r="E544" t="s">
        <v>11</v>
      </c>
      <c r="F544" t="s">
        <v>33</v>
      </c>
      <c r="G544" t="s">
        <v>20</v>
      </c>
      <c r="H544" t="s">
        <v>14</v>
      </c>
      <c r="I544" t="s">
        <v>28</v>
      </c>
    </row>
    <row r="545" spans="1:9" x14ac:dyDescent="0.25">
      <c r="A545" s="1">
        <v>45835</v>
      </c>
      <c r="B545" t="s">
        <v>592</v>
      </c>
      <c r="C545" t="s">
        <v>17</v>
      </c>
      <c r="D545">
        <v>3011.87</v>
      </c>
      <c r="E545" t="s">
        <v>41</v>
      </c>
      <c r="F545" t="s">
        <v>25</v>
      </c>
      <c r="G545" t="s">
        <v>20</v>
      </c>
      <c r="H545" t="s">
        <v>21</v>
      </c>
      <c r="I545" t="s">
        <v>58</v>
      </c>
    </row>
    <row r="546" spans="1:9" x14ac:dyDescent="0.25">
      <c r="A546" s="1">
        <v>45836</v>
      </c>
      <c r="B546" t="s">
        <v>593</v>
      </c>
      <c r="C546" t="s">
        <v>17</v>
      </c>
      <c r="D546">
        <v>1917.7</v>
      </c>
      <c r="E546" t="s">
        <v>11</v>
      </c>
      <c r="F546" t="s">
        <v>33</v>
      </c>
      <c r="G546" t="s">
        <v>26</v>
      </c>
      <c r="H546" t="s">
        <v>38</v>
      </c>
      <c r="I546" t="s">
        <v>58</v>
      </c>
    </row>
    <row r="547" spans="1:9" x14ac:dyDescent="0.25">
      <c r="A547" s="1">
        <v>45837</v>
      </c>
      <c r="B547" t="s">
        <v>594</v>
      </c>
      <c r="C547" t="s">
        <v>17</v>
      </c>
      <c r="D547">
        <v>3202.95</v>
      </c>
      <c r="E547" t="s">
        <v>18</v>
      </c>
      <c r="F547" t="s">
        <v>19</v>
      </c>
      <c r="G547" t="s">
        <v>52</v>
      </c>
      <c r="H547" t="s">
        <v>67</v>
      </c>
      <c r="I547" t="s">
        <v>75</v>
      </c>
    </row>
    <row r="548" spans="1:9" x14ac:dyDescent="0.25">
      <c r="A548" s="1">
        <v>45838</v>
      </c>
      <c r="B548" t="s">
        <v>595</v>
      </c>
      <c r="C548" t="s">
        <v>10</v>
      </c>
      <c r="D548">
        <v>2158.27</v>
      </c>
      <c r="E548" t="s">
        <v>30</v>
      </c>
      <c r="F548" t="s">
        <v>25</v>
      </c>
      <c r="G548" t="s">
        <v>13</v>
      </c>
      <c r="H548" t="s">
        <v>57</v>
      </c>
      <c r="I548" t="s">
        <v>45</v>
      </c>
    </row>
    <row r="549" spans="1:9" x14ac:dyDescent="0.25">
      <c r="A549" s="1">
        <v>45839</v>
      </c>
      <c r="B549" t="s">
        <v>596</v>
      </c>
      <c r="C549" t="s">
        <v>10</v>
      </c>
      <c r="D549">
        <v>4073.85</v>
      </c>
      <c r="E549" t="s">
        <v>61</v>
      </c>
      <c r="F549" t="s">
        <v>25</v>
      </c>
      <c r="G549" t="s">
        <v>20</v>
      </c>
      <c r="H549" t="s">
        <v>48</v>
      </c>
      <c r="I549" t="s">
        <v>63</v>
      </c>
    </row>
    <row r="550" spans="1:9" x14ac:dyDescent="0.25">
      <c r="A550" s="1">
        <v>45840</v>
      </c>
      <c r="B550" t="s">
        <v>597</v>
      </c>
      <c r="C550" t="s">
        <v>10</v>
      </c>
      <c r="D550">
        <v>4744.87</v>
      </c>
      <c r="E550" t="s">
        <v>30</v>
      </c>
      <c r="F550" t="s">
        <v>19</v>
      </c>
      <c r="G550" t="s">
        <v>26</v>
      </c>
      <c r="H550" t="s">
        <v>14</v>
      </c>
      <c r="I550" t="s">
        <v>15</v>
      </c>
    </row>
    <row r="551" spans="1:9" x14ac:dyDescent="0.25">
      <c r="A551" s="1">
        <v>45841</v>
      </c>
      <c r="B551" t="s">
        <v>598</v>
      </c>
      <c r="C551" t="s">
        <v>17</v>
      </c>
      <c r="D551">
        <v>4721.9799999999996</v>
      </c>
      <c r="E551" t="s">
        <v>61</v>
      </c>
      <c r="F551" t="s">
        <v>12</v>
      </c>
      <c r="G551" t="s">
        <v>34</v>
      </c>
      <c r="H551" t="s">
        <v>67</v>
      </c>
      <c r="I551" t="s">
        <v>58</v>
      </c>
    </row>
    <row r="552" spans="1:9" x14ac:dyDescent="0.25">
      <c r="A552" s="1">
        <v>45842</v>
      </c>
      <c r="B552" t="s">
        <v>599</v>
      </c>
      <c r="C552" t="s">
        <v>10</v>
      </c>
      <c r="D552">
        <v>4862.55</v>
      </c>
      <c r="E552" t="s">
        <v>47</v>
      </c>
      <c r="F552" t="s">
        <v>33</v>
      </c>
      <c r="G552" t="s">
        <v>13</v>
      </c>
      <c r="H552" t="s">
        <v>35</v>
      </c>
      <c r="I552" t="s">
        <v>45</v>
      </c>
    </row>
    <row r="553" spans="1:9" x14ac:dyDescent="0.25">
      <c r="A553" s="1">
        <v>45843</v>
      </c>
      <c r="B553" t="s">
        <v>600</v>
      </c>
      <c r="C553" t="s">
        <v>17</v>
      </c>
      <c r="D553">
        <v>1068.8499999999999</v>
      </c>
      <c r="E553" t="s">
        <v>24</v>
      </c>
      <c r="F553" t="s">
        <v>12</v>
      </c>
      <c r="G553" t="s">
        <v>20</v>
      </c>
      <c r="H553" t="s">
        <v>53</v>
      </c>
      <c r="I553" t="s">
        <v>31</v>
      </c>
    </row>
    <row r="554" spans="1:9" x14ac:dyDescent="0.25">
      <c r="A554" s="1">
        <v>45844</v>
      </c>
      <c r="B554" t="s">
        <v>601</v>
      </c>
      <c r="C554" t="s">
        <v>17</v>
      </c>
      <c r="D554">
        <v>4586.45</v>
      </c>
      <c r="E554" t="s">
        <v>37</v>
      </c>
      <c r="F554" t="s">
        <v>12</v>
      </c>
      <c r="G554" t="s">
        <v>34</v>
      </c>
      <c r="H554" t="s">
        <v>53</v>
      </c>
      <c r="I554" t="s">
        <v>43</v>
      </c>
    </row>
    <row r="555" spans="1:9" x14ac:dyDescent="0.25">
      <c r="A555" s="1">
        <v>45845</v>
      </c>
      <c r="B555" t="s">
        <v>602</v>
      </c>
      <c r="C555" t="s">
        <v>17</v>
      </c>
      <c r="D555">
        <v>3277.57</v>
      </c>
      <c r="E555" t="s">
        <v>41</v>
      </c>
      <c r="F555" t="s">
        <v>33</v>
      </c>
      <c r="G555" t="s">
        <v>26</v>
      </c>
      <c r="H555" t="s">
        <v>38</v>
      </c>
      <c r="I555" t="s">
        <v>28</v>
      </c>
    </row>
    <row r="556" spans="1:9" x14ac:dyDescent="0.25">
      <c r="A556" s="1">
        <v>45846</v>
      </c>
      <c r="B556" t="s">
        <v>603</v>
      </c>
      <c r="C556" t="s">
        <v>10</v>
      </c>
      <c r="D556">
        <v>2766.57</v>
      </c>
      <c r="E556" t="s">
        <v>41</v>
      </c>
      <c r="F556" t="s">
        <v>12</v>
      </c>
      <c r="G556" t="s">
        <v>13</v>
      </c>
      <c r="H556" t="s">
        <v>42</v>
      </c>
      <c r="I556" t="s">
        <v>45</v>
      </c>
    </row>
    <row r="557" spans="1:9" x14ac:dyDescent="0.25">
      <c r="A557" s="1">
        <v>45847</v>
      </c>
      <c r="B557" t="s">
        <v>604</v>
      </c>
      <c r="C557" t="s">
        <v>10</v>
      </c>
      <c r="D557">
        <v>1720.91</v>
      </c>
      <c r="E557" t="s">
        <v>24</v>
      </c>
      <c r="F557" t="s">
        <v>19</v>
      </c>
      <c r="G557" t="s">
        <v>13</v>
      </c>
      <c r="H557" t="s">
        <v>21</v>
      </c>
      <c r="I557" t="s">
        <v>45</v>
      </c>
    </row>
    <row r="558" spans="1:9" x14ac:dyDescent="0.25">
      <c r="A558" s="1">
        <v>45848</v>
      </c>
      <c r="B558" t="s">
        <v>605</v>
      </c>
      <c r="C558" t="s">
        <v>17</v>
      </c>
      <c r="D558">
        <v>1771.92</v>
      </c>
      <c r="E558" t="s">
        <v>30</v>
      </c>
      <c r="F558" t="s">
        <v>12</v>
      </c>
      <c r="G558" t="s">
        <v>13</v>
      </c>
      <c r="H558" t="s">
        <v>35</v>
      </c>
      <c r="I558" t="s">
        <v>43</v>
      </c>
    </row>
    <row r="559" spans="1:9" x14ac:dyDescent="0.25">
      <c r="A559" s="1">
        <v>45849</v>
      </c>
      <c r="B559" t="s">
        <v>606</v>
      </c>
      <c r="C559" t="s">
        <v>10</v>
      </c>
      <c r="D559">
        <v>3105.8</v>
      </c>
      <c r="E559" t="s">
        <v>51</v>
      </c>
      <c r="F559" t="s">
        <v>12</v>
      </c>
      <c r="G559" t="s">
        <v>34</v>
      </c>
      <c r="H559" t="s">
        <v>38</v>
      </c>
      <c r="I559" t="s">
        <v>22</v>
      </c>
    </row>
    <row r="560" spans="1:9" x14ac:dyDescent="0.25">
      <c r="A560" s="1">
        <v>45850</v>
      </c>
      <c r="B560" t="s">
        <v>607</v>
      </c>
      <c r="C560" t="s">
        <v>17</v>
      </c>
      <c r="D560">
        <v>2886.43</v>
      </c>
      <c r="E560" t="s">
        <v>11</v>
      </c>
      <c r="F560" t="s">
        <v>25</v>
      </c>
      <c r="G560" t="s">
        <v>34</v>
      </c>
      <c r="H560" t="s">
        <v>38</v>
      </c>
      <c r="I560" t="s">
        <v>22</v>
      </c>
    </row>
    <row r="561" spans="1:9" x14ac:dyDescent="0.25">
      <c r="A561" s="1">
        <v>45851</v>
      </c>
      <c r="B561" t="s">
        <v>608</v>
      </c>
      <c r="C561" t="s">
        <v>10</v>
      </c>
      <c r="D561">
        <v>1796.97</v>
      </c>
      <c r="E561" t="s">
        <v>37</v>
      </c>
      <c r="F561" t="s">
        <v>33</v>
      </c>
      <c r="G561" t="s">
        <v>13</v>
      </c>
      <c r="H561" t="s">
        <v>14</v>
      </c>
      <c r="I561" t="s">
        <v>63</v>
      </c>
    </row>
    <row r="562" spans="1:9" x14ac:dyDescent="0.25">
      <c r="A562" s="1">
        <v>45852</v>
      </c>
      <c r="B562" t="s">
        <v>609</v>
      </c>
      <c r="C562" t="s">
        <v>17</v>
      </c>
      <c r="D562">
        <v>2854.42</v>
      </c>
      <c r="E562" t="s">
        <v>24</v>
      </c>
      <c r="F562" t="s">
        <v>19</v>
      </c>
      <c r="G562" t="s">
        <v>20</v>
      </c>
      <c r="H562" t="s">
        <v>48</v>
      </c>
      <c r="I562" t="s">
        <v>31</v>
      </c>
    </row>
    <row r="563" spans="1:9" x14ac:dyDescent="0.25">
      <c r="A563" s="1">
        <v>45853</v>
      </c>
      <c r="B563" t="s">
        <v>610</v>
      </c>
      <c r="C563" t="s">
        <v>10</v>
      </c>
      <c r="D563">
        <v>3147.67</v>
      </c>
      <c r="E563" t="s">
        <v>11</v>
      </c>
      <c r="F563" t="s">
        <v>12</v>
      </c>
      <c r="G563" t="s">
        <v>20</v>
      </c>
      <c r="H563" t="s">
        <v>42</v>
      </c>
      <c r="I563" t="s">
        <v>22</v>
      </c>
    </row>
    <row r="564" spans="1:9" x14ac:dyDescent="0.25">
      <c r="A564" s="1">
        <v>45854</v>
      </c>
      <c r="B564" t="s">
        <v>611</v>
      </c>
      <c r="C564" t="s">
        <v>17</v>
      </c>
      <c r="D564">
        <v>3919.7</v>
      </c>
      <c r="E564" t="s">
        <v>11</v>
      </c>
      <c r="F564" t="s">
        <v>12</v>
      </c>
      <c r="G564" t="s">
        <v>52</v>
      </c>
      <c r="H564" t="s">
        <v>38</v>
      </c>
      <c r="I564" t="s">
        <v>58</v>
      </c>
    </row>
    <row r="565" spans="1:9" x14ac:dyDescent="0.25">
      <c r="A565" s="1">
        <v>45855</v>
      </c>
      <c r="B565" t="s">
        <v>612</v>
      </c>
      <c r="C565" t="s">
        <v>17</v>
      </c>
      <c r="D565">
        <v>2687.6</v>
      </c>
      <c r="E565" t="s">
        <v>37</v>
      </c>
      <c r="F565" t="s">
        <v>12</v>
      </c>
      <c r="G565" t="s">
        <v>26</v>
      </c>
      <c r="H565" t="s">
        <v>42</v>
      </c>
      <c r="I565" t="s">
        <v>45</v>
      </c>
    </row>
    <row r="566" spans="1:9" x14ac:dyDescent="0.25">
      <c r="A566" s="1">
        <v>45856</v>
      </c>
      <c r="B566" t="s">
        <v>613</v>
      </c>
      <c r="C566" t="s">
        <v>10</v>
      </c>
      <c r="D566">
        <v>3407.37</v>
      </c>
      <c r="E566" t="s">
        <v>41</v>
      </c>
      <c r="F566" t="s">
        <v>33</v>
      </c>
      <c r="G566" t="s">
        <v>26</v>
      </c>
      <c r="H566" t="s">
        <v>42</v>
      </c>
      <c r="I566" t="s">
        <v>58</v>
      </c>
    </row>
    <row r="567" spans="1:9" x14ac:dyDescent="0.25">
      <c r="A567" s="1">
        <v>45857</v>
      </c>
      <c r="B567" t="s">
        <v>614</v>
      </c>
      <c r="C567" t="s">
        <v>17</v>
      </c>
      <c r="D567">
        <v>1906.86</v>
      </c>
      <c r="E567" t="s">
        <v>24</v>
      </c>
      <c r="F567" t="s">
        <v>12</v>
      </c>
      <c r="G567" t="s">
        <v>26</v>
      </c>
      <c r="H567" t="s">
        <v>67</v>
      </c>
      <c r="I567" t="s">
        <v>22</v>
      </c>
    </row>
    <row r="568" spans="1:9" x14ac:dyDescent="0.25">
      <c r="A568" s="1">
        <v>45858</v>
      </c>
      <c r="B568" t="s">
        <v>615</v>
      </c>
      <c r="C568" t="s">
        <v>17</v>
      </c>
      <c r="D568">
        <v>3701.9</v>
      </c>
      <c r="E568" t="s">
        <v>41</v>
      </c>
      <c r="F568" t="s">
        <v>12</v>
      </c>
      <c r="G568" t="s">
        <v>34</v>
      </c>
      <c r="H568" t="s">
        <v>14</v>
      </c>
      <c r="I568" t="s">
        <v>75</v>
      </c>
    </row>
    <row r="569" spans="1:9" x14ac:dyDescent="0.25">
      <c r="A569" s="1">
        <v>45859</v>
      </c>
      <c r="B569" t="s">
        <v>616</v>
      </c>
      <c r="C569" t="s">
        <v>17</v>
      </c>
      <c r="D569">
        <v>1961.16</v>
      </c>
      <c r="E569" t="s">
        <v>37</v>
      </c>
      <c r="F569" t="s">
        <v>19</v>
      </c>
      <c r="G569" t="s">
        <v>13</v>
      </c>
      <c r="H569" t="s">
        <v>67</v>
      </c>
      <c r="I569" t="s">
        <v>63</v>
      </c>
    </row>
    <row r="570" spans="1:9" x14ac:dyDescent="0.25">
      <c r="A570" s="1">
        <v>45860</v>
      </c>
      <c r="B570" t="s">
        <v>617</v>
      </c>
      <c r="C570" t="s">
        <v>17</v>
      </c>
      <c r="D570">
        <v>2881.24</v>
      </c>
      <c r="E570" t="s">
        <v>24</v>
      </c>
      <c r="F570" t="s">
        <v>12</v>
      </c>
      <c r="G570" t="s">
        <v>52</v>
      </c>
      <c r="H570" t="s">
        <v>57</v>
      </c>
      <c r="I570" t="s">
        <v>43</v>
      </c>
    </row>
    <row r="571" spans="1:9" x14ac:dyDescent="0.25">
      <c r="A571" s="1">
        <v>45861</v>
      </c>
      <c r="B571" t="s">
        <v>618</v>
      </c>
      <c r="C571" t="s">
        <v>17</v>
      </c>
      <c r="D571">
        <v>3052.14</v>
      </c>
      <c r="E571" t="s">
        <v>24</v>
      </c>
      <c r="F571" t="s">
        <v>33</v>
      </c>
      <c r="G571" t="s">
        <v>20</v>
      </c>
      <c r="H571" t="s">
        <v>35</v>
      </c>
      <c r="I571" t="s">
        <v>22</v>
      </c>
    </row>
    <row r="572" spans="1:9" x14ac:dyDescent="0.25">
      <c r="A572" s="1">
        <v>45862</v>
      </c>
      <c r="B572" t="s">
        <v>619</v>
      </c>
      <c r="C572" t="s">
        <v>17</v>
      </c>
      <c r="D572">
        <v>3209.68</v>
      </c>
      <c r="E572" t="s">
        <v>18</v>
      </c>
      <c r="F572" t="s">
        <v>25</v>
      </c>
      <c r="G572" t="s">
        <v>52</v>
      </c>
      <c r="H572" t="s">
        <v>67</v>
      </c>
      <c r="I572" t="s">
        <v>39</v>
      </c>
    </row>
    <row r="573" spans="1:9" x14ac:dyDescent="0.25">
      <c r="A573" s="1">
        <v>45863</v>
      </c>
      <c r="B573" t="s">
        <v>620</v>
      </c>
      <c r="C573" t="s">
        <v>17</v>
      </c>
      <c r="D573">
        <v>2220.11</v>
      </c>
      <c r="E573" t="s">
        <v>30</v>
      </c>
      <c r="F573" t="s">
        <v>25</v>
      </c>
      <c r="G573" t="s">
        <v>13</v>
      </c>
      <c r="H573" t="s">
        <v>38</v>
      </c>
      <c r="I573" t="s">
        <v>28</v>
      </c>
    </row>
    <row r="574" spans="1:9" x14ac:dyDescent="0.25">
      <c r="A574" s="1">
        <v>45864</v>
      </c>
      <c r="B574" t="s">
        <v>621</v>
      </c>
      <c r="C574" t="s">
        <v>17</v>
      </c>
      <c r="D574">
        <v>4075.21</v>
      </c>
      <c r="E574" t="s">
        <v>61</v>
      </c>
      <c r="F574" t="s">
        <v>33</v>
      </c>
      <c r="G574" t="s">
        <v>52</v>
      </c>
      <c r="H574" t="s">
        <v>42</v>
      </c>
      <c r="I574" t="s">
        <v>75</v>
      </c>
    </row>
    <row r="575" spans="1:9" x14ac:dyDescent="0.25">
      <c r="A575" s="1">
        <v>45865</v>
      </c>
      <c r="B575" t="s">
        <v>622</v>
      </c>
      <c r="C575" t="s">
        <v>10</v>
      </c>
      <c r="D575">
        <v>2730.92</v>
      </c>
      <c r="E575" t="s">
        <v>47</v>
      </c>
      <c r="F575" t="s">
        <v>25</v>
      </c>
      <c r="G575" t="s">
        <v>26</v>
      </c>
      <c r="H575" t="s">
        <v>14</v>
      </c>
      <c r="I575" t="s">
        <v>63</v>
      </c>
    </row>
    <row r="576" spans="1:9" x14ac:dyDescent="0.25">
      <c r="A576" s="1">
        <v>45866</v>
      </c>
      <c r="B576" t="s">
        <v>623</v>
      </c>
      <c r="C576" t="s">
        <v>10</v>
      </c>
      <c r="D576">
        <v>3151.54</v>
      </c>
      <c r="E576" t="s">
        <v>30</v>
      </c>
      <c r="F576" t="s">
        <v>33</v>
      </c>
      <c r="G576" t="s">
        <v>52</v>
      </c>
      <c r="H576" t="s">
        <v>57</v>
      </c>
      <c r="I576" t="s">
        <v>45</v>
      </c>
    </row>
    <row r="577" spans="1:9" x14ac:dyDescent="0.25">
      <c r="A577" s="1">
        <v>45867</v>
      </c>
      <c r="B577" t="s">
        <v>624</v>
      </c>
      <c r="C577" t="s">
        <v>17</v>
      </c>
      <c r="D577">
        <v>1393.99</v>
      </c>
      <c r="E577" t="s">
        <v>47</v>
      </c>
      <c r="F577" t="s">
        <v>33</v>
      </c>
      <c r="G577" t="s">
        <v>26</v>
      </c>
      <c r="H577" t="s">
        <v>42</v>
      </c>
      <c r="I577" t="s">
        <v>45</v>
      </c>
    </row>
    <row r="578" spans="1:9" x14ac:dyDescent="0.25">
      <c r="A578" s="1">
        <v>45868</v>
      </c>
      <c r="B578" t="s">
        <v>625</v>
      </c>
      <c r="C578" t="s">
        <v>17</v>
      </c>
      <c r="D578">
        <v>2105.34</v>
      </c>
      <c r="E578" t="s">
        <v>37</v>
      </c>
      <c r="F578" t="s">
        <v>33</v>
      </c>
      <c r="G578" t="s">
        <v>52</v>
      </c>
      <c r="H578" t="s">
        <v>57</v>
      </c>
      <c r="I578" t="s">
        <v>39</v>
      </c>
    </row>
    <row r="579" spans="1:9" x14ac:dyDescent="0.25">
      <c r="A579" s="1">
        <v>45869</v>
      </c>
      <c r="B579" t="s">
        <v>626</v>
      </c>
      <c r="C579" t="s">
        <v>10</v>
      </c>
      <c r="D579">
        <v>1108.47</v>
      </c>
      <c r="E579" t="s">
        <v>41</v>
      </c>
      <c r="F579" t="s">
        <v>25</v>
      </c>
      <c r="G579" t="s">
        <v>13</v>
      </c>
      <c r="H579" t="s">
        <v>53</v>
      </c>
      <c r="I579" t="s">
        <v>58</v>
      </c>
    </row>
    <row r="580" spans="1:9" x14ac:dyDescent="0.25">
      <c r="A580" s="1">
        <v>45870</v>
      </c>
      <c r="B580" t="s">
        <v>627</v>
      </c>
      <c r="C580" t="s">
        <v>10</v>
      </c>
      <c r="D580">
        <v>3641.88</v>
      </c>
      <c r="E580" t="s">
        <v>41</v>
      </c>
      <c r="F580" t="s">
        <v>33</v>
      </c>
      <c r="G580" t="s">
        <v>13</v>
      </c>
      <c r="H580" t="s">
        <v>14</v>
      </c>
      <c r="I580" t="s">
        <v>31</v>
      </c>
    </row>
    <row r="581" spans="1:9" x14ac:dyDescent="0.25">
      <c r="A581" s="1">
        <v>45871</v>
      </c>
      <c r="B581" t="s">
        <v>628</v>
      </c>
      <c r="C581" t="s">
        <v>17</v>
      </c>
      <c r="D581">
        <v>4363.09</v>
      </c>
      <c r="E581" t="s">
        <v>51</v>
      </c>
      <c r="F581" t="s">
        <v>12</v>
      </c>
      <c r="G581" t="s">
        <v>52</v>
      </c>
      <c r="H581" t="s">
        <v>48</v>
      </c>
      <c r="I581" t="s">
        <v>58</v>
      </c>
    </row>
    <row r="582" spans="1:9" x14ac:dyDescent="0.25">
      <c r="A582" s="1">
        <v>45872</v>
      </c>
      <c r="B582" t="s">
        <v>629</v>
      </c>
      <c r="C582" t="s">
        <v>17</v>
      </c>
      <c r="D582">
        <v>2618.59</v>
      </c>
      <c r="E582" t="s">
        <v>24</v>
      </c>
      <c r="F582" t="s">
        <v>12</v>
      </c>
      <c r="G582" t="s">
        <v>20</v>
      </c>
      <c r="H582" t="s">
        <v>35</v>
      </c>
      <c r="I582" t="s">
        <v>75</v>
      </c>
    </row>
    <row r="583" spans="1:9" x14ac:dyDescent="0.25">
      <c r="A583" s="1">
        <v>45873</v>
      </c>
      <c r="B583" t="s">
        <v>630</v>
      </c>
      <c r="C583" t="s">
        <v>10</v>
      </c>
      <c r="D583">
        <v>1046.32</v>
      </c>
      <c r="E583" t="s">
        <v>51</v>
      </c>
      <c r="F583" t="s">
        <v>33</v>
      </c>
      <c r="G583" t="s">
        <v>20</v>
      </c>
      <c r="H583" t="s">
        <v>42</v>
      </c>
      <c r="I583" t="s">
        <v>45</v>
      </c>
    </row>
    <row r="584" spans="1:9" x14ac:dyDescent="0.25">
      <c r="A584" s="1">
        <v>45874</v>
      </c>
      <c r="B584" t="s">
        <v>631</v>
      </c>
      <c r="C584" t="s">
        <v>10</v>
      </c>
      <c r="D584">
        <v>1356.06</v>
      </c>
      <c r="E584" t="s">
        <v>51</v>
      </c>
      <c r="F584" t="s">
        <v>33</v>
      </c>
      <c r="G584" t="s">
        <v>26</v>
      </c>
      <c r="H584" t="s">
        <v>27</v>
      </c>
      <c r="I584" t="s">
        <v>75</v>
      </c>
    </row>
    <row r="585" spans="1:9" x14ac:dyDescent="0.25">
      <c r="A585" s="1">
        <v>45875</v>
      </c>
      <c r="B585" t="s">
        <v>632</v>
      </c>
      <c r="C585" t="s">
        <v>10</v>
      </c>
      <c r="D585">
        <v>4081.71</v>
      </c>
      <c r="E585" t="s">
        <v>51</v>
      </c>
      <c r="F585" t="s">
        <v>12</v>
      </c>
      <c r="G585" t="s">
        <v>34</v>
      </c>
      <c r="H585" t="s">
        <v>48</v>
      </c>
      <c r="I585" t="s">
        <v>75</v>
      </c>
    </row>
    <row r="586" spans="1:9" x14ac:dyDescent="0.25">
      <c r="A586" s="1">
        <v>45876</v>
      </c>
      <c r="B586" t="s">
        <v>633</v>
      </c>
      <c r="C586" t="s">
        <v>17</v>
      </c>
      <c r="D586">
        <v>2864.82</v>
      </c>
      <c r="E586" t="s">
        <v>47</v>
      </c>
      <c r="F586" t="s">
        <v>19</v>
      </c>
      <c r="G586" t="s">
        <v>34</v>
      </c>
      <c r="H586" t="s">
        <v>42</v>
      </c>
      <c r="I586" t="s">
        <v>45</v>
      </c>
    </row>
    <row r="587" spans="1:9" x14ac:dyDescent="0.25">
      <c r="A587" s="1">
        <v>45877</v>
      </c>
      <c r="B587" t="s">
        <v>634</v>
      </c>
      <c r="C587" t="s">
        <v>17</v>
      </c>
      <c r="D587">
        <v>1534.82</v>
      </c>
      <c r="E587" t="s">
        <v>11</v>
      </c>
      <c r="F587" t="s">
        <v>25</v>
      </c>
      <c r="G587" t="s">
        <v>13</v>
      </c>
      <c r="H587" t="s">
        <v>57</v>
      </c>
      <c r="I587" t="s">
        <v>45</v>
      </c>
    </row>
    <row r="588" spans="1:9" x14ac:dyDescent="0.25">
      <c r="A588" s="1">
        <v>45878</v>
      </c>
      <c r="B588" t="s">
        <v>635</v>
      </c>
      <c r="C588" t="s">
        <v>17</v>
      </c>
      <c r="D588">
        <v>3005.71</v>
      </c>
      <c r="E588" t="s">
        <v>51</v>
      </c>
      <c r="F588" t="s">
        <v>19</v>
      </c>
      <c r="G588" t="s">
        <v>34</v>
      </c>
      <c r="H588" t="s">
        <v>14</v>
      </c>
      <c r="I588" t="s">
        <v>15</v>
      </c>
    </row>
    <row r="589" spans="1:9" x14ac:dyDescent="0.25">
      <c r="A589" s="1">
        <v>45879</v>
      </c>
      <c r="B589" t="s">
        <v>636</v>
      </c>
      <c r="C589" t="s">
        <v>10</v>
      </c>
      <c r="D589">
        <v>3044.34</v>
      </c>
      <c r="E589" t="s">
        <v>51</v>
      </c>
      <c r="F589" t="s">
        <v>25</v>
      </c>
      <c r="G589" t="s">
        <v>26</v>
      </c>
      <c r="H589" t="s">
        <v>14</v>
      </c>
      <c r="I589" t="s">
        <v>31</v>
      </c>
    </row>
    <row r="590" spans="1:9" x14ac:dyDescent="0.25">
      <c r="A590" s="1">
        <v>45880</v>
      </c>
      <c r="B590" t="s">
        <v>637</v>
      </c>
      <c r="C590" t="s">
        <v>17</v>
      </c>
      <c r="D590">
        <v>1240.76</v>
      </c>
      <c r="E590" t="s">
        <v>30</v>
      </c>
      <c r="F590" t="s">
        <v>25</v>
      </c>
      <c r="G590" t="s">
        <v>52</v>
      </c>
      <c r="H590" t="s">
        <v>48</v>
      </c>
      <c r="I590" t="s">
        <v>75</v>
      </c>
    </row>
    <row r="591" spans="1:9" x14ac:dyDescent="0.25">
      <c r="A591" s="1">
        <v>45881</v>
      </c>
      <c r="B591" t="s">
        <v>638</v>
      </c>
      <c r="C591" t="s">
        <v>10</v>
      </c>
      <c r="D591">
        <v>2766.04</v>
      </c>
      <c r="E591" t="s">
        <v>11</v>
      </c>
      <c r="F591" t="s">
        <v>33</v>
      </c>
      <c r="G591" t="s">
        <v>13</v>
      </c>
      <c r="H591" t="s">
        <v>57</v>
      </c>
      <c r="I591" t="s">
        <v>22</v>
      </c>
    </row>
    <row r="592" spans="1:9" x14ac:dyDescent="0.25">
      <c r="A592" s="1">
        <v>45882</v>
      </c>
      <c r="B592" t="s">
        <v>639</v>
      </c>
      <c r="C592" t="s">
        <v>17</v>
      </c>
      <c r="D592">
        <v>1401.94</v>
      </c>
      <c r="E592" t="s">
        <v>24</v>
      </c>
      <c r="F592" t="s">
        <v>19</v>
      </c>
      <c r="G592" t="s">
        <v>13</v>
      </c>
      <c r="H592" t="s">
        <v>67</v>
      </c>
      <c r="I592" t="s">
        <v>63</v>
      </c>
    </row>
    <row r="593" spans="1:9" x14ac:dyDescent="0.25">
      <c r="A593" s="1">
        <v>45883</v>
      </c>
      <c r="B593" t="s">
        <v>640</v>
      </c>
      <c r="C593" t="s">
        <v>17</v>
      </c>
      <c r="D593">
        <v>4471.74</v>
      </c>
      <c r="E593" t="s">
        <v>47</v>
      </c>
      <c r="F593" t="s">
        <v>33</v>
      </c>
      <c r="G593" t="s">
        <v>20</v>
      </c>
      <c r="H593" t="s">
        <v>27</v>
      </c>
      <c r="I593" t="s">
        <v>28</v>
      </c>
    </row>
    <row r="594" spans="1:9" x14ac:dyDescent="0.25">
      <c r="A594" s="1">
        <v>45884</v>
      </c>
      <c r="B594" t="s">
        <v>641</v>
      </c>
      <c r="C594" t="s">
        <v>10</v>
      </c>
      <c r="D594">
        <v>3308.21</v>
      </c>
      <c r="E594" t="s">
        <v>41</v>
      </c>
      <c r="F594" t="s">
        <v>19</v>
      </c>
      <c r="G594" t="s">
        <v>20</v>
      </c>
      <c r="H594" t="s">
        <v>57</v>
      </c>
      <c r="I594" t="s">
        <v>58</v>
      </c>
    </row>
    <row r="595" spans="1:9" x14ac:dyDescent="0.25">
      <c r="A595" s="1">
        <v>45885</v>
      </c>
      <c r="B595" t="s">
        <v>642</v>
      </c>
      <c r="C595" t="s">
        <v>17</v>
      </c>
      <c r="D595">
        <v>3609.97</v>
      </c>
      <c r="E595" t="s">
        <v>11</v>
      </c>
      <c r="F595" t="s">
        <v>25</v>
      </c>
      <c r="G595" t="s">
        <v>13</v>
      </c>
      <c r="H595" t="s">
        <v>21</v>
      </c>
      <c r="I595" t="s">
        <v>31</v>
      </c>
    </row>
    <row r="596" spans="1:9" x14ac:dyDescent="0.25">
      <c r="A596" s="1">
        <v>45886</v>
      </c>
      <c r="B596" t="s">
        <v>643</v>
      </c>
      <c r="C596" t="s">
        <v>17</v>
      </c>
      <c r="D596">
        <v>2164.6999999999998</v>
      </c>
      <c r="E596" t="s">
        <v>18</v>
      </c>
      <c r="F596" t="s">
        <v>12</v>
      </c>
      <c r="G596" t="s">
        <v>34</v>
      </c>
      <c r="H596" t="s">
        <v>42</v>
      </c>
      <c r="I596" t="s">
        <v>31</v>
      </c>
    </row>
    <row r="597" spans="1:9" x14ac:dyDescent="0.25">
      <c r="A597" s="1">
        <v>45887</v>
      </c>
      <c r="B597" t="s">
        <v>644</v>
      </c>
      <c r="C597" t="s">
        <v>10</v>
      </c>
      <c r="D597">
        <v>2765.44</v>
      </c>
      <c r="E597" t="s">
        <v>47</v>
      </c>
      <c r="F597" t="s">
        <v>12</v>
      </c>
      <c r="G597" t="s">
        <v>26</v>
      </c>
      <c r="H597" t="s">
        <v>27</v>
      </c>
      <c r="I597" t="s">
        <v>75</v>
      </c>
    </row>
    <row r="598" spans="1:9" x14ac:dyDescent="0.25">
      <c r="A598" s="1">
        <v>45888</v>
      </c>
      <c r="B598" t="s">
        <v>645</v>
      </c>
      <c r="C598" t="s">
        <v>17</v>
      </c>
      <c r="D598">
        <v>3568.02</v>
      </c>
      <c r="E598" t="s">
        <v>11</v>
      </c>
      <c r="F598" t="s">
        <v>25</v>
      </c>
      <c r="G598" t="s">
        <v>26</v>
      </c>
      <c r="H598" t="s">
        <v>67</v>
      </c>
      <c r="I598" t="s">
        <v>22</v>
      </c>
    </row>
    <row r="599" spans="1:9" x14ac:dyDescent="0.25">
      <c r="A599" s="1">
        <v>45889</v>
      </c>
      <c r="B599" t="s">
        <v>646</v>
      </c>
      <c r="C599" t="s">
        <v>10</v>
      </c>
      <c r="D599">
        <v>2933.85</v>
      </c>
      <c r="E599" t="s">
        <v>11</v>
      </c>
      <c r="F599" t="s">
        <v>33</v>
      </c>
      <c r="G599" t="s">
        <v>26</v>
      </c>
      <c r="H599" t="s">
        <v>27</v>
      </c>
      <c r="I599" t="s">
        <v>28</v>
      </c>
    </row>
    <row r="600" spans="1:9" x14ac:dyDescent="0.25">
      <c r="A600" s="1">
        <v>45890</v>
      </c>
      <c r="B600" t="s">
        <v>647</v>
      </c>
      <c r="C600" t="s">
        <v>17</v>
      </c>
      <c r="D600">
        <v>3003.17</v>
      </c>
      <c r="E600" t="s">
        <v>30</v>
      </c>
      <c r="F600" t="s">
        <v>19</v>
      </c>
      <c r="G600" t="s">
        <v>26</v>
      </c>
      <c r="H600" t="s">
        <v>48</v>
      </c>
      <c r="I600" t="s">
        <v>63</v>
      </c>
    </row>
    <row r="601" spans="1:9" x14ac:dyDescent="0.25">
      <c r="A601" s="1">
        <v>45891</v>
      </c>
      <c r="B601" t="s">
        <v>648</v>
      </c>
      <c r="C601" t="s">
        <v>17</v>
      </c>
      <c r="D601">
        <v>4620.4799999999996</v>
      </c>
      <c r="E601" t="s">
        <v>18</v>
      </c>
      <c r="F601" t="s">
        <v>33</v>
      </c>
      <c r="G601" t="s">
        <v>20</v>
      </c>
      <c r="H601" t="s">
        <v>42</v>
      </c>
      <c r="I601" t="s">
        <v>43</v>
      </c>
    </row>
    <row r="602" spans="1:9" x14ac:dyDescent="0.25">
      <c r="A602" s="1">
        <v>45892</v>
      </c>
      <c r="B602" t="s">
        <v>649</v>
      </c>
      <c r="C602" t="s">
        <v>10</v>
      </c>
      <c r="D602">
        <v>4615.01</v>
      </c>
      <c r="E602" t="s">
        <v>47</v>
      </c>
      <c r="F602" t="s">
        <v>19</v>
      </c>
      <c r="G602" t="s">
        <v>20</v>
      </c>
      <c r="H602" t="s">
        <v>14</v>
      </c>
      <c r="I602" t="s">
        <v>28</v>
      </c>
    </row>
    <row r="603" spans="1:9" x14ac:dyDescent="0.25">
      <c r="A603" s="1">
        <v>45893</v>
      </c>
      <c r="B603" t="s">
        <v>650</v>
      </c>
      <c r="C603" t="s">
        <v>17</v>
      </c>
      <c r="D603">
        <v>2669.3</v>
      </c>
      <c r="E603" t="s">
        <v>47</v>
      </c>
      <c r="F603" t="s">
        <v>19</v>
      </c>
      <c r="G603" t="s">
        <v>20</v>
      </c>
      <c r="H603" t="s">
        <v>21</v>
      </c>
      <c r="I603" t="s">
        <v>15</v>
      </c>
    </row>
    <row r="604" spans="1:9" x14ac:dyDescent="0.25">
      <c r="A604" s="1">
        <v>45894</v>
      </c>
      <c r="B604" t="s">
        <v>651</v>
      </c>
      <c r="C604" t="s">
        <v>10</v>
      </c>
      <c r="D604">
        <v>3836.72</v>
      </c>
      <c r="E604" t="s">
        <v>51</v>
      </c>
      <c r="F604" t="s">
        <v>19</v>
      </c>
      <c r="G604" t="s">
        <v>52</v>
      </c>
      <c r="H604" t="s">
        <v>27</v>
      </c>
      <c r="I604" t="s">
        <v>63</v>
      </c>
    </row>
    <row r="605" spans="1:9" x14ac:dyDescent="0.25">
      <c r="A605" s="1">
        <v>45895</v>
      </c>
      <c r="B605" t="s">
        <v>652</v>
      </c>
      <c r="C605" t="s">
        <v>17</v>
      </c>
      <c r="D605">
        <v>4255.8100000000004</v>
      </c>
      <c r="E605" t="s">
        <v>18</v>
      </c>
      <c r="F605" t="s">
        <v>19</v>
      </c>
      <c r="G605" t="s">
        <v>20</v>
      </c>
      <c r="H605" t="s">
        <v>53</v>
      </c>
      <c r="I605" t="s">
        <v>31</v>
      </c>
    </row>
    <row r="606" spans="1:9" x14ac:dyDescent="0.25">
      <c r="A606" s="1">
        <v>45896</v>
      </c>
      <c r="B606" t="s">
        <v>653</v>
      </c>
      <c r="C606" t="s">
        <v>10</v>
      </c>
      <c r="D606">
        <v>4552.1099999999997</v>
      </c>
      <c r="E606" t="s">
        <v>51</v>
      </c>
      <c r="F606" t="s">
        <v>12</v>
      </c>
      <c r="G606" t="s">
        <v>20</v>
      </c>
      <c r="H606" t="s">
        <v>14</v>
      </c>
      <c r="I606" t="s">
        <v>39</v>
      </c>
    </row>
    <row r="607" spans="1:9" x14ac:dyDescent="0.25">
      <c r="A607" s="1">
        <v>45897</v>
      </c>
      <c r="B607" t="s">
        <v>654</v>
      </c>
      <c r="C607" t="s">
        <v>10</v>
      </c>
      <c r="D607">
        <v>2024.81</v>
      </c>
      <c r="E607" t="s">
        <v>24</v>
      </c>
      <c r="F607" t="s">
        <v>12</v>
      </c>
      <c r="G607" t="s">
        <v>20</v>
      </c>
      <c r="H607" t="s">
        <v>27</v>
      </c>
      <c r="I607" t="s">
        <v>39</v>
      </c>
    </row>
    <row r="608" spans="1:9" x14ac:dyDescent="0.25">
      <c r="A608" s="1">
        <v>45898</v>
      </c>
      <c r="B608" t="s">
        <v>655</v>
      </c>
      <c r="C608" t="s">
        <v>17</v>
      </c>
      <c r="D608">
        <v>3536.76</v>
      </c>
      <c r="E608" t="s">
        <v>47</v>
      </c>
      <c r="F608" t="s">
        <v>33</v>
      </c>
      <c r="G608" t="s">
        <v>34</v>
      </c>
      <c r="H608" t="s">
        <v>27</v>
      </c>
      <c r="I608" t="s">
        <v>75</v>
      </c>
    </row>
    <row r="609" spans="1:9" x14ac:dyDescent="0.25">
      <c r="A609" s="1">
        <v>45899</v>
      </c>
      <c r="B609" t="s">
        <v>656</v>
      </c>
      <c r="C609" t="s">
        <v>17</v>
      </c>
      <c r="D609">
        <v>3795.06</v>
      </c>
      <c r="E609" t="s">
        <v>30</v>
      </c>
      <c r="F609" t="s">
        <v>33</v>
      </c>
      <c r="G609" t="s">
        <v>20</v>
      </c>
      <c r="H609" t="s">
        <v>14</v>
      </c>
      <c r="I609" t="s">
        <v>31</v>
      </c>
    </row>
    <row r="610" spans="1:9" x14ac:dyDescent="0.25">
      <c r="A610" s="1">
        <v>45900</v>
      </c>
      <c r="B610" t="s">
        <v>657</v>
      </c>
      <c r="C610" t="s">
        <v>17</v>
      </c>
      <c r="D610">
        <v>2160.56</v>
      </c>
      <c r="E610" t="s">
        <v>30</v>
      </c>
      <c r="F610" t="s">
        <v>19</v>
      </c>
      <c r="G610" t="s">
        <v>52</v>
      </c>
      <c r="H610" t="s">
        <v>35</v>
      </c>
      <c r="I610" t="s">
        <v>75</v>
      </c>
    </row>
    <row r="611" spans="1:9" x14ac:dyDescent="0.25">
      <c r="A611" s="1">
        <v>45901</v>
      </c>
      <c r="B611" t="s">
        <v>658</v>
      </c>
      <c r="C611" t="s">
        <v>10</v>
      </c>
      <c r="D611">
        <v>2485.2199999999998</v>
      </c>
      <c r="E611" t="s">
        <v>51</v>
      </c>
      <c r="F611" t="s">
        <v>33</v>
      </c>
      <c r="G611" t="s">
        <v>20</v>
      </c>
      <c r="H611" t="s">
        <v>14</v>
      </c>
      <c r="I611" t="s">
        <v>45</v>
      </c>
    </row>
    <row r="612" spans="1:9" x14ac:dyDescent="0.25">
      <c r="A612" s="1">
        <v>45902</v>
      </c>
      <c r="B612" t="s">
        <v>659</v>
      </c>
      <c r="C612" t="s">
        <v>10</v>
      </c>
      <c r="D612">
        <v>2968.61</v>
      </c>
      <c r="E612" t="s">
        <v>51</v>
      </c>
      <c r="F612" t="s">
        <v>12</v>
      </c>
      <c r="G612" t="s">
        <v>20</v>
      </c>
      <c r="H612" t="s">
        <v>35</v>
      </c>
      <c r="I612" t="s">
        <v>43</v>
      </c>
    </row>
    <row r="613" spans="1:9" x14ac:dyDescent="0.25">
      <c r="A613" s="1">
        <v>45903</v>
      </c>
      <c r="B613" t="s">
        <v>660</v>
      </c>
      <c r="C613" t="s">
        <v>17</v>
      </c>
      <c r="D613">
        <v>4991</v>
      </c>
      <c r="E613" t="s">
        <v>37</v>
      </c>
      <c r="F613" t="s">
        <v>12</v>
      </c>
      <c r="G613" t="s">
        <v>13</v>
      </c>
      <c r="H613" t="s">
        <v>38</v>
      </c>
      <c r="I613" t="s">
        <v>15</v>
      </c>
    </row>
    <row r="614" spans="1:9" x14ac:dyDescent="0.25">
      <c r="A614" s="1">
        <v>45904</v>
      </c>
      <c r="B614" t="s">
        <v>661</v>
      </c>
      <c r="C614" t="s">
        <v>10</v>
      </c>
      <c r="D614">
        <v>2201.58</v>
      </c>
      <c r="E614" t="s">
        <v>37</v>
      </c>
      <c r="F614" t="s">
        <v>33</v>
      </c>
      <c r="G614" t="s">
        <v>52</v>
      </c>
      <c r="H614" t="s">
        <v>53</v>
      </c>
      <c r="I614" t="s">
        <v>63</v>
      </c>
    </row>
    <row r="615" spans="1:9" x14ac:dyDescent="0.25">
      <c r="A615" s="1">
        <v>45905</v>
      </c>
      <c r="B615" t="s">
        <v>662</v>
      </c>
      <c r="C615" t="s">
        <v>10</v>
      </c>
      <c r="D615">
        <v>1527.64</v>
      </c>
      <c r="E615" t="s">
        <v>30</v>
      </c>
      <c r="F615" t="s">
        <v>12</v>
      </c>
      <c r="G615" t="s">
        <v>13</v>
      </c>
      <c r="H615" t="s">
        <v>57</v>
      </c>
      <c r="I615" t="s">
        <v>75</v>
      </c>
    </row>
    <row r="616" spans="1:9" x14ac:dyDescent="0.25">
      <c r="A616" s="1">
        <v>45906</v>
      </c>
      <c r="B616" t="s">
        <v>663</v>
      </c>
      <c r="C616" t="s">
        <v>17</v>
      </c>
      <c r="D616">
        <v>1451.33</v>
      </c>
      <c r="E616" t="s">
        <v>51</v>
      </c>
      <c r="F616" t="s">
        <v>33</v>
      </c>
      <c r="G616" t="s">
        <v>13</v>
      </c>
      <c r="H616" t="s">
        <v>57</v>
      </c>
      <c r="I616" t="s">
        <v>58</v>
      </c>
    </row>
    <row r="617" spans="1:9" x14ac:dyDescent="0.25">
      <c r="A617" s="1">
        <v>45907</v>
      </c>
      <c r="B617" t="s">
        <v>664</v>
      </c>
      <c r="C617" t="s">
        <v>10</v>
      </c>
      <c r="D617">
        <v>3535.19</v>
      </c>
      <c r="E617" t="s">
        <v>47</v>
      </c>
      <c r="F617" t="s">
        <v>33</v>
      </c>
      <c r="G617" t="s">
        <v>26</v>
      </c>
      <c r="H617" t="s">
        <v>21</v>
      </c>
      <c r="I617" t="s">
        <v>39</v>
      </c>
    </row>
    <row r="618" spans="1:9" x14ac:dyDescent="0.25">
      <c r="A618" s="1">
        <v>45908</v>
      </c>
      <c r="B618" t="s">
        <v>665</v>
      </c>
      <c r="C618" t="s">
        <v>17</v>
      </c>
      <c r="D618">
        <v>4125.1400000000003</v>
      </c>
      <c r="E618" t="s">
        <v>61</v>
      </c>
      <c r="F618" t="s">
        <v>33</v>
      </c>
      <c r="G618" t="s">
        <v>52</v>
      </c>
      <c r="H618" t="s">
        <v>38</v>
      </c>
      <c r="I618" t="s">
        <v>22</v>
      </c>
    </row>
    <row r="619" spans="1:9" x14ac:dyDescent="0.25">
      <c r="A619" s="1">
        <v>45909</v>
      </c>
      <c r="B619" t="s">
        <v>666</v>
      </c>
      <c r="C619" t="s">
        <v>17</v>
      </c>
      <c r="D619">
        <v>3967.98</v>
      </c>
      <c r="E619" t="s">
        <v>11</v>
      </c>
      <c r="F619" t="s">
        <v>12</v>
      </c>
      <c r="G619" t="s">
        <v>52</v>
      </c>
      <c r="H619" t="s">
        <v>27</v>
      </c>
      <c r="I619" t="s">
        <v>75</v>
      </c>
    </row>
    <row r="620" spans="1:9" x14ac:dyDescent="0.25">
      <c r="A620" s="1">
        <v>45910</v>
      </c>
      <c r="B620" t="s">
        <v>667</v>
      </c>
      <c r="C620" t="s">
        <v>17</v>
      </c>
      <c r="D620">
        <v>2673.29</v>
      </c>
      <c r="E620" t="s">
        <v>51</v>
      </c>
      <c r="F620" t="s">
        <v>25</v>
      </c>
      <c r="G620" t="s">
        <v>26</v>
      </c>
      <c r="H620" t="s">
        <v>48</v>
      </c>
      <c r="I620" t="s">
        <v>28</v>
      </c>
    </row>
    <row r="621" spans="1:9" x14ac:dyDescent="0.25">
      <c r="A621" s="1">
        <v>45911</v>
      </c>
      <c r="B621" t="s">
        <v>668</v>
      </c>
      <c r="C621" t="s">
        <v>17</v>
      </c>
      <c r="D621">
        <v>4755.8999999999996</v>
      </c>
      <c r="E621" t="s">
        <v>18</v>
      </c>
      <c r="F621" t="s">
        <v>19</v>
      </c>
      <c r="G621" t="s">
        <v>26</v>
      </c>
      <c r="H621" t="s">
        <v>57</v>
      </c>
      <c r="I621" t="s">
        <v>63</v>
      </c>
    </row>
    <row r="622" spans="1:9" x14ac:dyDescent="0.25">
      <c r="A622" s="1">
        <v>45912</v>
      </c>
      <c r="B622" t="s">
        <v>669</v>
      </c>
      <c r="C622" t="s">
        <v>17</v>
      </c>
      <c r="D622">
        <v>3078.6</v>
      </c>
      <c r="E622" t="s">
        <v>51</v>
      </c>
      <c r="F622" t="s">
        <v>12</v>
      </c>
      <c r="G622" t="s">
        <v>52</v>
      </c>
      <c r="H622" t="s">
        <v>27</v>
      </c>
      <c r="I622" t="s">
        <v>28</v>
      </c>
    </row>
    <row r="623" spans="1:9" x14ac:dyDescent="0.25">
      <c r="A623" s="1">
        <v>45913</v>
      </c>
      <c r="B623" t="s">
        <v>670</v>
      </c>
      <c r="C623" t="s">
        <v>17</v>
      </c>
      <c r="D623">
        <v>1090.1199999999999</v>
      </c>
      <c r="E623" t="s">
        <v>30</v>
      </c>
      <c r="F623" t="s">
        <v>25</v>
      </c>
      <c r="G623" t="s">
        <v>20</v>
      </c>
      <c r="H623" t="s">
        <v>21</v>
      </c>
      <c r="I623" t="s">
        <v>43</v>
      </c>
    </row>
    <row r="624" spans="1:9" x14ac:dyDescent="0.25">
      <c r="A624" s="1">
        <v>45914</v>
      </c>
      <c r="B624" t="s">
        <v>671</v>
      </c>
      <c r="C624" t="s">
        <v>17</v>
      </c>
      <c r="D624">
        <v>1302.24</v>
      </c>
      <c r="E624" t="s">
        <v>51</v>
      </c>
      <c r="F624" t="s">
        <v>33</v>
      </c>
      <c r="G624" t="s">
        <v>26</v>
      </c>
      <c r="H624" t="s">
        <v>53</v>
      </c>
      <c r="I624" t="s">
        <v>28</v>
      </c>
    </row>
    <row r="625" spans="1:9" x14ac:dyDescent="0.25">
      <c r="A625" s="1">
        <v>45915</v>
      </c>
      <c r="B625" t="s">
        <v>672</v>
      </c>
      <c r="C625" t="s">
        <v>17</v>
      </c>
      <c r="D625">
        <v>2006.51</v>
      </c>
      <c r="E625" t="s">
        <v>61</v>
      </c>
      <c r="F625" t="s">
        <v>12</v>
      </c>
      <c r="G625" t="s">
        <v>52</v>
      </c>
      <c r="H625" t="s">
        <v>14</v>
      </c>
      <c r="I625" t="s">
        <v>28</v>
      </c>
    </row>
    <row r="626" spans="1:9" x14ac:dyDescent="0.25">
      <c r="A626" s="1">
        <v>45916</v>
      </c>
      <c r="B626" t="s">
        <v>673</v>
      </c>
      <c r="C626" t="s">
        <v>10</v>
      </c>
      <c r="D626">
        <v>1217.22</v>
      </c>
      <c r="E626" t="s">
        <v>41</v>
      </c>
      <c r="F626" t="s">
        <v>19</v>
      </c>
      <c r="G626" t="s">
        <v>34</v>
      </c>
      <c r="H626" t="s">
        <v>42</v>
      </c>
      <c r="I626" t="s">
        <v>75</v>
      </c>
    </row>
    <row r="627" spans="1:9" x14ac:dyDescent="0.25">
      <c r="A627" s="1">
        <v>45917</v>
      </c>
      <c r="B627" t="s">
        <v>674</v>
      </c>
      <c r="C627" t="s">
        <v>10</v>
      </c>
      <c r="D627">
        <v>4612.82</v>
      </c>
      <c r="E627" t="s">
        <v>47</v>
      </c>
      <c r="F627" t="s">
        <v>25</v>
      </c>
      <c r="G627" t="s">
        <v>20</v>
      </c>
      <c r="H627" t="s">
        <v>21</v>
      </c>
      <c r="I627" t="s">
        <v>43</v>
      </c>
    </row>
    <row r="628" spans="1:9" x14ac:dyDescent="0.25">
      <c r="A628" s="1">
        <v>45918</v>
      </c>
      <c r="B628" t="s">
        <v>675</v>
      </c>
      <c r="C628" t="s">
        <v>10</v>
      </c>
      <c r="D628">
        <v>1206.27</v>
      </c>
      <c r="E628" t="s">
        <v>30</v>
      </c>
      <c r="F628" t="s">
        <v>19</v>
      </c>
      <c r="G628" t="s">
        <v>34</v>
      </c>
      <c r="H628" t="s">
        <v>14</v>
      </c>
      <c r="I628" t="s">
        <v>43</v>
      </c>
    </row>
    <row r="629" spans="1:9" x14ac:dyDescent="0.25">
      <c r="A629" s="1">
        <v>45919</v>
      </c>
      <c r="B629" t="s">
        <v>676</v>
      </c>
      <c r="C629" t="s">
        <v>17</v>
      </c>
      <c r="D629">
        <v>2700.91</v>
      </c>
      <c r="E629" t="s">
        <v>41</v>
      </c>
      <c r="F629" t="s">
        <v>33</v>
      </c>
      <c r="G629" t="s">
        <v>20</v>
      </c>
      <c r="H629" t="s">
        <v>42</v>
      </c>
      <c r="I629" t="s">
        <v>45</v>
      </c>
    </row>
    <row r="630" spans="1:9" x14ac:dyDescent="0.25">
      <c r="A630" s="1">
        <v>45920</v>
      </c>
      <c r="B630" t="s">
        <v>677</v>
      </c>
      <c r="C630" t="s">
        <v>10</v>
      </c>
      <c r="D630">
        <v>3298.63</v>
      </c>
      <c r="E630" t="s">
        <v>41</v>
      </c>
      <c r="F630" t="s">
        <v>19</v>
      </c>
      <c r="G630" t="s">
        <v>20</v>
      </c>
      <c r="H630" t="s">
        <v>48</v>
      </c>
      <c r="I630" t="s">
        <v>15</v>
      </c>
    </row>
    <row r="631" spans="1:9" x14ac:dyDescent="0.25">
      <c r="A631" s="1">
        <v>45921</v>
      </c>
      <c r="B631" t="s">
        <v>678</v>
      </c>
      <c r="C631" t="s">
        <v>10</v>
      </c>
      <c r="D631">
        <v>2935.69</v>
      </c>
      <c r="E631" t="s">
        <v>24</v>
      </c>
      <c r="F631" t="s">
        <v>12</v>
      </c>
      <c r="G631" t="s">
        <v>52</v>
      </c>
      <c r="H631" t="s">
        <v>35</v>
      </c>
      <c r="I631" t="s">
        <v>22</v>
      </c>
    </row>
    <row r="632" spans="1:9" x14ac:dyDescent="0.25">
      <c r="A632" s="1">
        <v>45922</v>
      </c>
      <c r="B632" t="s">
        <v>679</v>
      </c>
      <c r="C632" t="s">
        <v>17</v>
      </c>
      <c r="D632">
        <v>3227.32</v>
      </c>
      <c r="E632" t="s">
        <v>41</v>
      </c>
      <c r="F632" t="s">
        <v>33</v>
      </c>
      <c r="G632" t="s">
        <v>52</v>
      </c>
      <c r="H632" t="s">
        <v>35</v>
      </c>
      <c r="I632" t="s">
        <v>15</v>
      </c>
    </row>
    <row r="633" spans="1:9" x14ac:dyDescent="0.25">
      <c r="A633" s="1">
        <v>45923</v>
      </c>
      <c r="B633" t="s">
        <v>680</v>
      </c>
      <c r="C633" t="s">
        <v>17</v>
      </c>
      <c r="D633">
        <v>4747.8599999999997</v>
      </c>
      <c r="E633" t="s">
        <v>11</v>
      </c>
      <c r="F633" t="s">
        <v>25</v>
      </c>
      <c r="G633" t="s">
        <v>13</v>
      </c>
      <c r="H633" t="s">
        <v>21</v>
      </c>
      <c r="I633" t="s">
        <v>31</v>
      </c>
    </row>
    <row r="634" spans="1:9" x14ac:dyDescent="0.25">
      <c r="A634" s="1">
        <v>45924</v>
      </c>
      <c r="B634" t="s">
        <v>681</v>
      </c>
      <c r="C634" t="s">
        <v>17</v>
      </c>
      <c r="D634">
        <v>1451.67</v>
      </c>
      <c r="E634" t="s">
        <v>30</v>
      </c>
      <c r="F634" t="s">
        <v>25</v>
      </c>
      <c r="G634" t="s">
        <v>26</v>
      </c>
      <c r="H634" t="s">
        <v>38</v>
      </c>
      <c r="I634" t="s">
        <v>39</v>
      </c>
    </row>
    <row r="635" spans="1:9" x14ac:dyDescent="0.25">
      <c r="A635" s="1">
        <v>45925</v>
      </c>
      <c r="B635" t="s">
        <v>682</v>
      </c>
      <c r="C635" t="s">
        <v>17</v>
      </c>
      <c r="D635">
        <v>4204.24</v>
      </c>
      <c r="E635" t="s">
        <v>37</v>
      </c>
      <c r="F635" t="s">
        <v>33</v>
      </c>
      <c r="G635" t="s">
        <v>13</v>
      </c>
      <c r="H635" t="s">
        <v>42</v>
      </c>
      <c r="I635" t="s">
        <v>58</v>
      </c>
    </row>
    <row r="636" spans="1:9" x14ac:dyDescent="0.25">
      <c r="A636" s="1">
        <v>45926</v>
      </c>
      <c r="B636" t="s">
        <v>683</v>
      </c>
      <c r="C636" t="s">
        <v>17</v>
      </c>
      <c r="D636">
        <v>3237.75</v>
      </c>
      <c r="E636" t="s">
        <v>24</v>
      </c>
      <c r="F636" t="s">
        <v>25</v>
      </c>
      <c r="G636" t="s">
        <v>52</v>
      </c>
      <c r="H636" t="s">
        <v>21</v>
      </c>
      <c r="I636" t="s">
        <v>39</v>
      </c>
    </row>
    <row r="637" spans="1:9" x14ac:dyDescent="0.25">
      <c r="A637" s="1">
        <v>45927</v>
      </c>
      <c r="B637" t="s">
        <v>684</v>
      </c>
      <c r="C637" t="s">
        <v>17</v>
      </c>
      <c r="D637">
        <v>3689.41</v>
      </c>
      <c r="E637" t="s">
        <v>24</v>
      </c>
      <c r="F637" t="s">
        <v>19</v>
      </c>
      <c r="G637" t="s">
        <v>52</v>
      </c>
      <c r="H637" t="s">
        <v>42</v>
      </c>
      <c r="I637" t="s">
        <v>22</v>
      </c>
    </row>
    <row r="638" spans="1:9" x14ac:dyDescent="0.25">
      <c r="A638" s="1">
        <v>45928</v>
      </c>
      <c r="B638" t="s">
        <v>685</v>
      </c>
      <c r="C638" t="s">
        <v>17</v>
      </c>
      <c r="D638">
        <v>3788.48</v>
      </c>
      <c r="E638" t="s">
        <v>47</v>
      </c>
      <c r="F638" t="s">
        <v>12</v>
      </c>
      <c r="G638" t="s">
        <v>52</v>
      </c>
      <c r="H638" t="s">
        <v>67</v>
      </c>
      <c r="I638" t="s">
        <v>43</v>
      </c>
    </row>
    <row r="639" spans="1:9" x14ac:dyDescent="0.25">
      <c r="A639" s="1">
        <v>45929</v>
      </c>
      <c r="B639" t="s">
        <v>686</v>
      </c>
      <c r="C639" t="s">
        <v>17</v>
      </c>
      <c r="D639">
        <v>1069.1400000000001</v>
      </c>
      <c r="E639" t="s">
        <v>11</v>
      </c>
      <c r="F639" t="s">
        <v>19</v>
      </c>
      <c r="G639" t="s">
        <v>20</v>
      </c>
      <c r="H639" t="s">
        <v>42</v>
      </c>
      <c r="I639" t="s">
        <v>31</v>
      </c>
    </row>
    <row r="640" spans="1:9" x14ac:dyDescent="0.25">
      <c r="A640" s="1">
        <v>45930</v>
      </c>
      <c r="B640" t="s">
        <v>687</v>
      </c>
      <c r="C640" t="s">
        <v>17</v>
      </c>
      <c r="D640">
        <v>4020.35</v>
      </c>
      <c r="E640" t="s">
        <v>41</v>
      </c>
      <c r="F640" t="s">
        <v>33</v>
      </c>
      <c r="G640" t="s">
        <v>20</v>
      </c>
      <c r="H640" t="s">
        <v>42</v>
      </c>
      <c r="I640" t="s">
        <v>45</v>
      </c>
    </row>
    <row r="641" spans="1:9" x14ac:dyDescent="0.25">
      <c r="A641" s="1">
        <v>45931</v>
      </c>
      <c r="B641" t="s">
        <v>688</v>
      </c>
      <c r="C641" t="s">
        <v>10</v>
      </c>
      <c r="D641">
        <v>2752.28</v>
      </c>
      <c r="E641" t="s">
        <v>11</v>
      </c>
      <c r="F641" t="s">
        <v>19</v>
      </c>
      <c r="G641" t="s">
        <v>13</v>
      </c>
      <c r="H641" t="s">
        <v>57</v>
      </c>
      <c r="I641" t="s">
        <v>31</v>
      </c>
    </row>
    <row r="642" spans="1:9" x14ac:dyDescent="0.25">
      <c r="A642" s="1">
        <v>45932</v>
      </c>
      <c r="B642" t="s">
        <v>689</v>
      </c>
      <c r="C642" t="s">
        <v>10</v>
      </c>
      <c r="D642">
        <v>3502.49</v>
      </c>
      <c r="E642" t="s">
        <v>51</v>
      </c>
      <c r="F642" t="s">
        <v>12</v>
      </c>
      <c r="G642" t="s">
        <v>13</v>
      </c>
      <c r="H642" t="s">
        <v>48</v>
      </c>
      <c r="I642" t="s">
        <v>58</v>
      </c>
    </row>
    <row r="643" spans="1:9" x14ac:dyDescent="0.25">
      <c r="A643" s="1">
        <v>45933</v>
      </c>
      <c r="B643" t="s">
        <v>690</v>
      </c>
      <c r="C643" t="s">
        <v>17</v>
      </c>
      <c r="D643">
        <v>4950.17</v>
      </c>
      <c r="E643" t="s">
        <v>30</v>
      </c>
      <c r="F643" t="s">
        <v>25</v>
      </c>
      <c r="G643" t="s">
        <v>20</v>
      </c>
      <c r="H643" t="s">
        <v>48</v>
      </c>
      <c r="I643" t="s">
        <v>31</v>
      </c>
    </row>
    <row r="644" spans="1:9" x14ac:dyDescent="0.25">
      <c r="A644" s="1">
        <v>45934</v>
      </c>
      <c r="B644" t="s">
        <v>691</v>
      </c>
      <c r="C644" t="s">
        <v>17</v>
      </c>
      <c r="D644">
        <v>1545.45</v>
      </c>
      <c r="E644" t="s">
        <v>61</v>
      </c>
      <c r="F644" t="s">
        <v>25</v>
      </c>
      <c r="G644" t="s">
        <v>26</v>
      </c>
      <c r="H644" t="s">
        <v>14</v>
      </c>
      <c r="I644" t="s">
        <v>75</v>
      </c>
    </row>
    <row r="645" spans="1:9" x14ac:dyDescent="0.25">
      <c r="A645" s="1">
        <v>45935</v>
      </c>
      <c r="B645" t="s">
        <v>692</v>
      </c>
      <c r="C645" t="s">
        <v>10</v>
      </c>
      <c r="D645">
        <v>4132.45</v>
      </c>
      <c r="E645" t="s">
        <v>37</v>
      </c>
      <c r="F645" t="s">
        <v>12</v>
      </c>
      <c r="G645" t="s">
        <v>20</v>
      </c>
      <c r="H645" t="s">
        <v>57</v>
      </c>
      <c r="I645" t="s">
        <v>75</v>
      </c>
    </row>
    <row r="646" spans="1:9" x14ac:dyDescent="0.25">
      <c r="A646" s="1">
        <v>45936</v>
      </c>
      <c r="B646" t="s">
        <v>693</v>
      </c>
      <c r="C646" t="s">
        <v>17</v>
      </c>
      <c r="D646">
        <v>3503.14</v>
      </c>
      <c r="E646" t="s">
        <v>61</v>
      </c>
      <c r="F646" t="s">
        <v>12</v>
      </c>
      <c r="G646" t="s">
        <v>20</v>
      </c>
      <c r="H646" t="s">
        <v>35</v>
      </c>
      <c r="I646" t="s">
        <v>43</v>
      </c>
    </row>
    <row r="647" spans="1:9" x14ac:dyDescent="0.25">
      <c r="A647" s="1">
        <v>45937</v>
      </c>
      <c r="B647" t="s">
        <v>694</v>
      </c>
      <c r="C647" t="s">
        <v>10</v>
      </c>
      <c r="D647">
        <v>3933.7</v>
      </c>
      <c r="E647" t="s">
        <v>51</v>
      </c>
      <c r="F647" t="s">
        <v>19</v>
      </c>
      <c r="G647" t="s">
        <v>13</v>
      </c>
      <c r="H647" t="s">
        <v>67</v>
      </c>
      <c r="I647" t="s">
        <v>28</v>
      </c>
    </row>
    <row r="648" spans="1:9" x14ac:dyDescent="0.25">
      <c r="A648" s="1">
        <v>45938</v>
      </c>
      <c r="B648" t="s">
        <v>695</v>
      </c>
      <c r="C648" t="s">
        <v>10</v>
      </c>
      <c r="D648">
        <v>4825.75</v>
      </c>
      <c r="E648" t="s">
        <v>37</v>
      </c>
      <c r="F648" t="s">
        <v>33</v>
      </c>
      <c r="G648" t="s">
        <v>20</v>
      </c>
      <c r="H648" t="s">
        <v>53</v>
      </c>
      <c r="I648" t="s">
        <v>43</v>
      </c>
    </row>
    <row r="649" spans="1:9" x14ac:dyDescent="0.25">
      <c r="A649" s="1">
        <v>45939</v>
      </c>
      <c r="B649" t="s">
        <v>696</v>
      </c>
      <c r="C649" t="s">
        <v>10</v>
      </c>
      <c r="D649">
        <v>4713.41</v>
      </c>
      <c r="E649" t="s">
        <v>37</v>
      </c>
      <c r="F649" t="s">
        <v>25</v>
      </c>
      <c r="G649" t="s">
        <v>20</v>
      </c>
      <c r="H649" t="s">
        <v>14</v>
      </c>
      <c r="I649" t="s">
        <v>39</v>
      </c>
    </row>
    <row r="650" spans="1:9" x14ac:dyDescent="0.25">
      <c r="A650" s="1">
        <v>45940</v>
      </c>
      <c r="B650" t="s">
        <v>697</v>
      </c>
      <c r="C650" t="s">
        <v>17</v>
      </c>
      <c r="D650">
        <v>1201.19</v>
      </c>
      <c r="E650" t="s">
        <v>30</v>
      </c>
      <c r="F650" t="s">
        <v>33</v>
      </c>
      <c r="G650" t="s">
        <v>52</v>
      </c>
      <c r="H650" t="s">
        <v>21</v>
      </c>
      <c r="I650" t="s">
        <v>45</v>
      </c>
    </row>
    <row r="651" spans="1:9" x14ac:dyDescent="0.25">
      <c r="A651" s="1">
        <v>45941</v>
      </c>
      <c r="B651" t="s">
        <v>698</v>
      </c>
      <c r="C651" t="s">
        <v>17</v>
      </c>
      <c r="D651">
        <v>4396.88</v>
      </c>
      <c r="E651" t="s">
        <v>51</v>
      </c>
      <c r="F651" t="s">
        <v>25</v>
      </c>
      <c r="G651" t="s">
        <v>34</v>
      </c>
      <c r="H651" t="s">
        <v>14</v>
      </c>
      <c r="I651" t="s">
        <v>63</v>
      </c>
    </row>
    <row r="652" spans="1:9" x14ac:dyDescent="0.25">
      <c r="A652" s="1">
        <v>45942</v>
      </c>
      <c r="B652" t="s">
        <v>699</v>
      </c>
      <c r="C652" t="s">
        <v>10</v>
      </c>
      <c r="D652">
        <v>3037.92</v>
      </c>
      <c r="E652" t="s">
        <v>51</v>
      </c>
      <c r="F652" t="s">
        <v>19</v>
      </c>
      <c r="G652" t="s">
        <v>52</v>
      </c>
      <c r="H652" t="s">
        <v>67</v>
      </c>
      <c r="I652" t="s">
        <v>31</v>
      </c>
    </row>
    <row r="653" spans="1:9" x14ac:dyDescent="0.25">
      <c r="A653" s="1">
        <v>45943</v>
      </c>
      <c r="B653" t="s">
        <v>700</v>
      </c>
      <c r="C653" t="s">
        <v>17</v>
      </c>
      <c r="D653">
        <v>2211.09</v>
      </c>
      <c r="E653" t="s">
        <v>18</v>
      </c>
      <c r="F653" t="s">
        <v>19</v>
      </c>
      <c r="G653" t="s">
        <v>13</v>
      </c>
      <c r="H653" t="s">
        <v>57</v>
      </c>
      <c r="I653" t="s">
        <v>58</v>
      </c>
    </row>
    <row r="654" spans="1:9" x14ac:dyDescent="0.25">
      <c r="A654" s="1">
        <v>45944</v>
      </c>
      <c r="B654" t="s">
        <v>701</v>
      </c>
      <c r="C654" t="s">
        <v>17</v>
      </c>
      <c r="D654">
        <v>1480.69</v>
      </c>
      <c r="E654" t="s">
        <v>24</v>
      </c>
      <c r="F654" t="s">
        <v>25</v>
      </c>
      <c r="G654" t="s">
        <v>34</v>
      </c>
      <c r="H654" t="s">
        <v>27</v>
      </c>
      <c r="I654" t="s">
        <v>39</v>
      </c>
    </row>
    <row r="655" spans="1:9" x14ac:dyDescent="0.25">
      <c r="A655" s="1">
        <v>45945</v>
      </c>
      <c r="B655" t="s">
        <v>702</v>
      </c>
      <c r="C655" t="s">
        <v>17</v>
      </c>
      <c r="D655">
        <v>4104.88</v>
      </c>
      <c r="E655" t="s">
        <v>37</v>
      </c>
      <c r="F655" t="s">
        <v>25</v>
      </c>
      <c r="G655" t="s">
        <v>52</v>
      </c>
      <c r="H655" t="s">
        <v>21</v>
      </c>
      <c r="I655" t="s">
        <v>31</v>
      </c>
    </row>
    <row r="656" spans="1:9" x14ac:dyDescent="0.25">
      <c r="A656" s="1">
        <v>45946</v>
      </c>
      <c r="B656" t="s">
        <v>703</v>
      </c>
      <c r="C656" t="s">
        <v>10</v>
      </c>
      <c r="D656">
        <v>4838.59</v>
      </c>
      <c r="E656" t="s">
        <v>24</v>
      </c>
      <c r="F656" t="s">
        <v>25</v>
      </c>
      <c r="G656" t="s">
        <v>26</v>
      </c>
      <c r="H656" t="s">
        <v>48</v>
      </c>
      <c r="I656" t="s">
        <v>39</v>
      </c>
    </row>
    <row r="657" spans="1:9" x14ac:dyDescent="0.25">
      <c r="A657" s="1">
        <v>45947</v>
      </c>
      <c r="B657" t="s">
        <v>704</v>
      </c>
      <c r="C657" t="s">
        <v>10</v>
      </c>
      <c r="D657">
        <v>4092.05</v>
      </c>
      <c r="E657" t="s">
        <v>30</v>
      </c>
      <c r="F657" t="s">
        <v>33</v>
      </c>
      <c r="G657" t="s">
        <v>13</v>
      </c>
      <c r="H657" t="s">
        <v>48</v>
      </c>
      <c r="I657" t="s">
        <v>58</v>
      </c>
    </row>
    <row r="658" spans="1:9" x14ac:dyDescent="0.25">
      <c r="A658" s="1">
        <v>45948</v>
      </c>
      <c r="B658" t="s">
        <v>705</v>
      </c>
      <c r="C658" t="s">
        <v>17</v>
      </c>
      <c r="D658">
        <v>4760.17</v>
      </c>
      <c r="E658" t="s">
        <v>30</v>
      </c>
      <c r="F658" t="s">
        <v>25</v>
      </c>
      <c r="G658" t="s">
        <v>13</v>
      </c>
      <c r="H658" t="s">
        <v>53</v>
      </c>
      <c r="I658" t="s">
        <v>43</v>
      </c>
    </row>
    <row r="659" spans="1:9" x14ac:dyDescent="0.25">
      <c r="A659" s="1">
        <v>45949</v>
      </c>
      <c r="B659" t="s">
        <v>706</v>
      </c>
      <c r="C659" t="s">
        <v>10</v>
      </c>
      <c r="D659">
        <v>3548.53</v>
      </c>
      <c r="E659" t="s">
        <v>24</v>
      </c>
      <c r="F659" t="s">
        <v>33</v>
      </c>
      <c r="G659" t="s">
        <v>13</v>
      </c>
      <c r="H659" t="s">
        <v>38</v>
      </c>
      <c r="I659" t="s">
        <v>45</v>
      </c>
    </row>
    <row r="660" spans="1:9" x14ac:dyDescent="0.25">
      <c r="A660" s="1">
        <v>45950</v>
      </c>
      <c r="B660" t="s">
        <v>707</v>
      </c>
      <c r="C660" t="s">
        <v>17</v>
      </c>
      <c r="D660">
        <v>3860.57</v>
      </c>
      <c r="E660" t="s">
        <v>24</v>
      </c>
      <c r="F660" t="s">
        <v>25</v>
      </c>
      <c r="G660" t="s">
        <v>34</v>
      </c>
      <c r="H660" t="s">
        <v>14</v>
      </c>
      <c r="I660" t="s">
        <v>75</v>
      </c>
    </row>
    <row r="661" spans="1:9" x14ac:dyDescent="0.25">
      <c r="A661" s="1">
        <v>45951</v>
      </c>
      <c r="B661" t="s">
        <v>708</v>
      </c>
      <c r="C661" t="s">
        <v>17</v>
      </c>
      <c r="D661">
        <v>2500.81</v>
      </c>
      <c r="E661" t="s">
        <v>41</v>
      </c>
      <c r="F661" t="s">
        <v>19</v>
      </c>
      <c r="G661" t="s">
        <v>52</v>
      </c>
      <c r="H661" t="s">
        <v>27</v>
      </c>
      <c r="I661" t="s">
        <v>39</v>
      </c>
    </row>
    <row r="662" spans="1:9" x14ac:dyDescent="0.25">
      <c r="A662" s="1">
        <v>45952</v>
      </c>
      <c r="B662" t="s">
        <v>709</v>
      </c>
      <c r="C662" t="s">
        <v>17</v>
      </c>
      <c r="D662">
        <v>2890.51</v>
      </c>
      <c r="E662" t="s">
        <v>51</v>
      </c>
      <c r="F662" t="s">
        <v>19</v>
      </c>
      <c r="G662" t="s">
        <v>52</v>
      </c>
      <c r="H662" t="s">
        <v>57</v>
      </c>
      <c r="I662" t="s">
        <v>22</v>
      </c>
    </row>
    <row r="663" spans="1:9" x14ac:dyDescent="0.25">
      <c r="A663" s="1">
        <v>45953</v>
      </c>
      <c r="B663" t="s">
        <v>710</v>
      </c>
      <c r="C663" t="s">
        <v>10</v>
      </c>
      <c r="D663">
        <v>1908.59</v>
      </c>
      <c r="E663" t="s">
        <v>18</v>
      </c>
      <c r="F663" t="s">
        <v>33</v>
      </c>
      <c r="G663" t="s">
        <v>34</v>
      </c>
      <c r="H663" t="s">
        <v>48</v>
      </c>
      <c r="I663" t="s">
        <v>39</v>
      </c>
    </row>
    <row r="664" spans="1:9" x14ac:dyDescent="0.25">
      <c r="A664" s="1">
        <v>45954</v>
      </c>
      <c r="B664" t="s">
        <v>711</v>
      </c>
      <c r="C664" t="s">
        <v>10</v>
      </c>
      <c r="D664">
        <v>4330.97</v>
      </c>
      <c r="E664" t="s">
        <v>47</v>
      </c>
      <c r="F664" t="s">
        <v>25</v>
      </c>
      <c r="G664" t="s">
        <v>34</v>
      </c>
      <c r="H664" t="s">
        <v>42</v>
      </c>
      <c r="I664" t="s">
        <v>45</v>
      </c>
    </row>
    <row r="665" spans="1:9" x14ac:dyDescent="0.25">
      <c r="A665" s="1">
        <v>45955</v>
      </c>
      <c r="B665" t="s">
        <v>712</v>
      </c>
      <c r="C665" t="s">
        <v>17</v>
      </c>
      <c r="D665">
        <v>1974.64</v>
      </c>
      <c r="E665" t="s">
        <v>11</v>
      </c>
      <c r="F665" t="s">
        <v>33</v>
      </c>
      <c r="G665" t="s">
        <v>52</v>
      </c>
      <c r="H665" t="s">
        <v>67</v>
      </c>
      <c r="I665" t="s">
        <v>75</v>
      </c>
    </row>
    <row r="666" spans="1:9" x14ac:dyDescent="0.25">
      <c r="A666" s="1">
        <v>45956</v>
      </c>
      <c r="B666" t="s">
        <v>713</v>
      </c>
      <c r="C666" t="s">
        <v>10</v>
      </c>
      <c r="D666">
        <v>3897.73</v>
      </c>
      <c r="E666" t="s">
        <v>41</v>
      </c>
      <c r="F666" t="s">
        <v>19</v>
      </c>
      <c r="G666" t="s">
        <v>34</v>
      </c>
      <c r="H666" t="s">
        <v>38</v>
      </c>
      <c r="I666" t="s">
        <v>45</v>
      </c>
    </row>
    <row r="667" spans="1:9" x14ac:dyDescent="0.25">
      <c r="A667" s="1">
        <v>45957</v>
      </c>
      <c r="B667" t="s">
        <v>714</v>
      </c>
      <c r="C667" t="s">
        <v>17</v>
      </c>
      <c r="D667">
        <v>4906</v>
      </c>
      <c r="E667" t="s">
        <v>37</v>
      </c>
      <c r="F667" t="s">
        <v>19</v>
      </c>
      <c r="G667" t="s">
        <v>20</v>
      </c>
      <c r="H667" t="s">
        <v>67</v>
      </c>
      <c r="I667" t="s">
        <v>43</v>
      </c>
    </row>
    <row r="668" spans="1:9" x14ac:dyDescent="0.25">
      <c r="A668" s="1">
        <v>45958</v>
      </c>
      <c r="B668" t="s">
        <v>715</v>
      </c>
      <c r="C668" t="s">
        <v>17</v>
      </c>
      <c r="D668">
        <v>4983.26</v>
      </c>
      <c r="E668" t="s">
        <v>30</v>
      </c>
      <c r="F668" t="s">
        <v>19</v>
      </c>
      <c r="G668" t="s">
        <v>34</v>
      </c>
      <c r="H668" t="s">
        <v>53</v>
      </c>
      <c r="I668" t="s">
        <v>31</v>
      </c>
    </row>
    <row r="669" spans="1:9" x14ac:dyDescent="0.25">
      <c r="A669" s="1">
        <v>45959</v>
      </c>
      <c r="B669" t="s">
        <v>716</v>
      </c>
      <c r="C669" t="s">
        <v>17</v>
      </c>
      <c r="D669">
        <v>1116.69</v>
      </c>
      <c r="E669" t="s">
        <v>61</v>
      </c>
      <c r="F669" t="s">
        <v>33</v>
      </c>
      <c r="G669" t="s">
        <v>26</v>
      </c>
      <c r="H669" t="s">
        <v>48</v>
      </c>
      <c r="I669" t="s">
        <v>45</v>
      </c>
    </row>
    <row r="670" spans="1:9" x14ac:dyDescent="0.25">
      <c r="A670" s="1">
        <v>45960</v>
      </c>
      <c r="B670" t="s">
        <v>717</v>
      </c>
      <c r="C670" t="s">
        <v>10</v>
      </c>
      <c r="D670">
        <v>2383.7600000000002</v>
      </c>
      <c r="E670" t="s">
        <v>47</v>
      </c>
      <c r="F670" t="s">
        <v>12</v>
      </c>
      <c r="G670" t="s">
        <v>26</v>
      </c>
      <c r="H670" t="s">
        <v>38</v>
      </c>
      <c r="I670" t="s">
        <v>31</v>
      </c>
    </row>
    <row r="671" spans="1:9" x14ac:dyDescent="0.25">
      <c r="A671" s="1">
        <v>45961</v>
      </c>
      <c r="B671" t="s">
        <v>718</v>
      </c>
      <c r="C671" t="s">
        <v>10</v>
      </c>
      <c r="D671">
        <v>4647.03</v>
      </c>
      <c r="E671" t="s">
        <v>37</v>
      </c>
      <c r="F671" t="s">
        <v>25</v>
      </c>
      <c r="G671" t="s">
        <v>20</v>
      </c>
      <c r="H671" t="s">
        <v>14</v>
      </c>
      <c r="I671" t="s">
        <v>43</v>
      </c>
    </row>
    <row r="672" spans="1:9" x14ac:dyDescent="0.25">
      <c r="A672" s="1">
        <v>45962</v>
      </c>
      <c r="B672" t="s">
        <v>719</v>
      </c>
      <c r="C672" t="s">
        <v>17</v>
      </c>
      <c r="D672">
        <v>3339.62</v>
      </c>
      <c r="E672" t="s">
        <v>11</v>
      </c>
      <c r="F672" t="s">
        <v>12</v>
      </c>
      <c r="G672" t="s">
        <v>52</v>
      </c>
      <c r="H672" t="s">
        <v>53</v>
      </c>
      <c r="I672" t="s">
        <v>31</v>
      </c>
    </row>
    <row r="673" spans="1:9" x14ac:dyDescent="0.25">
      <c r="A673" s="1">
        <v>45963</v>
      </c>
      <c r="B673" t="s">
        <v>720</v>
      </c>
      <c r="C673" t="s">
        <v>17</v>
      </c>
      <c r="D673">
        <v>3013.1</v>
      </c>
      <c r="E673" t="s">
        <v>18</v>
      </c>
      <c r="F673" t="s">
        <v>33</v>
      </c>
      <c r="G673" t="s">
        <v>52</v>
      </c>
      <c r="H673" t="s">
        <v>53</v>
      </c>
      <c r="I673" t="s">
        <v>31</v>
      </c>
    </row>
    <row r="674" spans="1:9" x14ac:dyDescent="0.25">
      <c r="A674" s="1">
        <v>45964</v>
      </c>
      <c r="B674" t="s">
        <v>721</v>
      </c>
      <c r="C674" t="s">
        <v>10</v>
      </c>
      <c r="D674">
        <v>3625.11</v>
      </c>
      <c r="E674" t="s">
        <v>11</v>
      </c>
      <c r="F674" t="s">
        <v>25</v>
      </c>
      <c r="G674" t="s">
        <v>52</v>
      </c>
      <c r="H674" t="s">
        <v>42</v>
      </c>
      <c r="I674" t="s">
        <v>45</v>
      </c>
    </row>
    <row r="675" spans="1:9" x14ac:dyDescent="0.25">
      <c r="A675" s="1">
        <v>45965</v>
      </c>
      <c r="B675" t="s">
        <v>722</v>
      </c>
      <c r="C675" t="s">
        <v>17</v>
      </c>
      <c r="D675">
        <v>2841.25</v>
      </c>
      <c r="E675" t="s">
        <v>51</v>
      </c>
      <c r="F675" t="s">
        <v>25</v>
      </c>
      <c r="G675" t="s">
        <v>13</v>
      </c>
      <c r="H675" t="s">
        <v>27</v>
      </c>
      <c r="I675" t="s">
        <v>43</v>
      </c>
    </row>
    <row r="676" spans="1:9" x14ac:dyDescent="0.25">
      <c r="A676" s="1">
        <v>45966</v>
      </c>
      <c r="B676" t="s">
        <v>723</v>
      </c>
      <c r="C676" t="s">
        <v>10</v>
      </c>
      <c r="D676">
        <v>2004.71</v>
      </c>
      <c r="E676" t="s">
        <v>11</v>
      </c>
      <c r="F676" t="s">
        <v>19</v>
      </c>
      <c r="G676" t="s">
        <v>20</v>
      </c>
      <c r="H676" t="s">
        <v>35</v>
      </c>
      <c r="I676" t="s">
        <v>43</v>
      </c>
    </row>
    <row r="677" spans="1:9" x14ac:dyDescent="0.25">
      <c r="A677" s="1">
        <v>45967</v>
      </c>
      <c r="B677" t="s">
        <v>724</v>
      </c>
      <c r="C677" t="s">
        <v>17</v>
      </c>
      <c r="D677">
        <v>4797.29</v>
      </c>
      <c r="E677" t="s">
        <v>11</v>
      </c>
      <c r="F677" t="s">
        <v>33</v>
      </c>
      <c r="G677" t="s">
        <v>52</v>
      </c>
      <c r="H677" t="s">
        <v>35</v>
      </c>
      <c r="I677" t="s">
        <v>31</v>
      </c>
    </row>
    <row r="678" spans="1:9" x14ac:dyDescent="0.25">
      <c r="A678" s="1">
        <v>45968</v>
      </c>
      <c r="B678" t="s">
        <v>725</v>
      </c>
      <c r="C678" t="s">
        <v>10</v>
      </c>
      <c r="D678">
        <v>2609.42</v>
      </c>
      <c r="E678" t="s">
        <v>18</v>
      </c>
      <c r="F678" t="s">
        <v>25</v>
      </c>
      <c r="G678" t="s">
        <v>34</v>
      </c>
      <c r="H678" t="s">
        <v>67</v>
      </c>
      <c r="I678" t="s">
        <v>15</v>
      </c>
    </row>
    <row r="679" spans="1:9" x14ac:dyDescent="0.25">
      <c r="A679" s="1">
        <v>45969</v>
      </c>
      <c r="B679" t="s">
        <v>726</v>
      </c>
      <c r="C679" t="s">
        <v>10</v>
      </c>
      <c r="D679">
        <v>2468.38</v>
      </c>
      <c r="E679" t="s">
        <v>47</v>
      </c>
      <c r="F679" t="s">
        <v>33</v>
      </c>
      <c r="G679" t="s">
        <v>20</v>
      </c>
      <c r="H679" t="s">
        <v>42</v>
      </c>
      <c r="I679" t="s">
        <v>28</v>
      </c>
    </row>
    <row r="680" spans="1:9" x14ac:dyDescent="0.25">
      <c r="A680" s="1">
        <v>45970</v>
      </c>
      <c r="B680" t="s">
        <v>727</v>
      </c>
      <c r="C680" t="s">
        <v>17</v>
      </c>
      <c r="D680">
        <v>4292.0600000000004</v>
      </c>
      <c r="E680" t="s">
        <v>61</v>
      </c>
      <c r="F680" t="s">
        <v>33</v>
      </c>
      <c r="G680" t="s">
        <v>52</v>
      </c>
      <c r="H680" t="s">
        <v>53</v>
      </c>
      <c r="I680" t="s">
        <v>15</v>
      </c>
    </row>
    <row r="681" spans="1:9" x14ac:dyDescent="0.25">
      <c r="A681" s="1">
        <v>45971</v>
      </c>
      <c r="B681" t="s">
        <v>728</v>
      </c>
      <c r="C681" t="s">
        <v>17</v>
      </c>
      <c r="D681">
        <v>4730.2</v>
      </c>
      <c r="E681" t="s">
        <v>24</v>
      </c>
      <c r="F681" t="s">
        <v>25</v>
      </c>
      <c r="G681" t="s">
        <v>20</v>
      </c>
      <c r="H681" t="s">
        <v>53</v>
      </c>
      <c r="I681" t="s">
        <v>31</v>
      </c>
    </row>
    <row r="682" spans="1:9" x14ac:dyDescent="0.25">
      <c r="A682" s="1">
        <v>45972</v>
      </c>
      <c r="B682" t="s">
        <v>729</v>
      </c>
      <c r="C682" t="s">
        <v>17</v>
      </c>
      <c r="D682">
        <v>2170.39</v>
      </c>
      <c r="E682" t="s">
        <v>11</v>
      </c>
      <c r="F682" t="s">
        <v>33</v>
      </c>
      <c r="G682" t="s">
        <v>20</v>
      </c>
      <c r="H682" t="s">
        <v>42</v>
      </c>
      <c r="I682" t="s">
        <v>75</v>
      </c>
    </row>
    <row r="683" spans="1:9" x14ac:dyDescent="0.25">
      <c r="A683" s="1">
        <v>45973</v>
      </c>
      <c r="B683" t="s">
        <v>730</v>
      </c>
      <c r="C683" t="s">
        <v>10</v>
      </c>
      <c r="D683">
        <v>2438.85</v>
      </c>
      <c r="E683" t="s">
        <v>51</v>
      </c>
      <c r="F683" t="s">
        <v>19</v>
      </c>
      <c r="G683" t="s">
        <v>34</v>
      </c>
      <c r="H683" t="s">
        <v>67</v>
      </c>
      <c r="I683" t="s">
        <v>63</v>
      </c>
    </row>
    <row r="684" spans="1:9" x14ac:dyDescent="0.25">
      <c r="A684" s="1">
        <v>45974</v>
      </c>
      <c r="B684" t="s">
        <v>731</v>
      </c>
      <c r="C684" t="s">
        <v>10</v>
      </c>
      <c r="D684">
        <v>3028.35</v>
      </c>
      <c r="E684" t="s">
        <v>47</v>
      </c>
      <c r="F684" t="s">
        <v>33</v>
      </c>
      <c r="G684" t="s">
        <v>20</v>
      </c>
      <c r="H684" t="s">
        <v>67</v>
      </c>
      <c r="I684" t="s">
        <v>58</v>
      </c>
    </row>
    <row r="685" spans="1:9" x14ac:dyDescent="0.25">
      <c r="A685" s="1">
        <v>45975</v>
      </c>
      <c r="B685" t="s">
        <v>732</v>
      </c>
      <c r="C685" t="s">
        <v>17</v>
      </c>
      <c r="D685">
        <v>2299.7399999999998</v>
      </c>
      <c r="E685" t="s">
        <v>30</v>
      </c>
      <c r="F685" t="s">
        <v>19</v>
      </c>
      <c r="G685" t="s">
        <v>13</v>
      </c>
      <c r="H685" t="s">
        <v>38</v>
      </c>
      <c r="I685" t="s">
        <v>63</v>
      </c>
    </row>
    <row r="686" spans="1:9" x14ac:dyDescent="0.25">
      <c r="A686" s="1">
        <v>45976</v>
      </c>
      <c r="B686" t="s">
        <v>733</v>
      </c>
      <c r="C686" t="s">
        <v>10</v>
      </c>
      <c r="D686">
        <v>3641.53</v>
      </c>
      <c r="E686" t="s">
        <v>11</v>
      </c>
      <c r="F686" t="s">
        <v>12</v>
      </c>
      <c r="G686" t="s">
        <v>52</v>
      </c>
      <c r="H686" t="s">
        <v>53</v>
      </c>
      <c r="I686" t="s">
        <v>45</v>
      </c>
    </row>
    <row r="687" spans="1:9" x14ac:dyDescent="0.25">
      <c r="A687" s="1">
        <v>45977</v>
      </c>
      <c r="B687" t="s">
        <v>734</v>
      </c>
      <c r="C687" t="s">
        <v>17</v>
      </c>
      <c r="D687">
        <v>4889.84</v>
      </c>
      <c r="E687" t="s">
        <v>37</v>
      </c>
      <c r="F687" t="s">
        <v>12</v>
      </c>
      <c r="G687" t="s">
        <v>52</v>
      </c>
      <c r="H687" t="s">
        <v>57</v>
      </c>
      <c r="I687" t="s">
        <v>22</v>
      </c>
    </row>
    <row r="688" spans="1:9" x14ac:dyDescent="0.25">
      <c r="A688" s="1">
        <v>45978</v>
      </c>
      <c r="B688" t="s">
        <v>735</v>
      </c>
      <c r="C688" t="s">
        <v>10</v>
      </c>
      <c r="D688">
        <v>4554.72</v>
      </c>
      <c r="E688" t="s">
        <v>61</v>
      </c>
      <c r="F688" t="s">
        <v>19</v>
      </c>
      <c r="G688" t="s">
        <v>52</v>
      </c>
      <c r="H688" t="s">
        <v>38</v>
      </c>
      <c r="I688" t="s">
        <v>28</v>
      </c>
    </row>
    <row r="689" spans="1:9" x14ac:dyDescent="0.25">
      <c r="A689" s="1">
        <v>45979</v>
      </c>
      <c r="B689" t="s">
        <v>736</v>
      </c>
      <c r="C689" t="s">
        <v>17</v>
      </c>
      <c r="D689">
        <v>2606.5100000000002</v>
      </c>
      <c r="E689" t="s">
        <v>11</v>
      </c>
      <c r="F689" t="s">
        <v>19</v>
      </c>
      <c r="G689" t="s">
        <v>20</v>
      </c>
      <c r="H689" t="s">
        <v>57</v>
      </c>
      <c r="I689" t="s">
        <v>45</v>
      </c>
    </row>
    <row r="690" spans="1:9" x14ac:dyDescent="0.25">
      <c r="A690" s="1">
        <v>45980</v>
      </c>
      <c r="B690" t="s">
        <v>737</v>
      </c>
      <c r="C690" t="s">
        <v>10</v>
      </c>
      <c r="D690">
        <v>4804.1000000000004</v>
      </c>
      <c r="E690" t="s">
        <v>24</v>
      </c>
      <c r="F690" t="s">
        <v>33</v>
      </c>
      <c r="G690" t="s">
        <v>52</v>
      </c>
      <c r="H690" t="s">
        <v>53</v>
      </c>
      <c r="I690" t="s">
        <v>22</v>
      </c>
    </row>
    <row r="691" spans="1:9" x14ac:dyDescent="0.25">
      <c r="A691" s="1">
        <v>45981</v>
      </c>
      <c r="B691" t="s">
        <v>738</v>
      </c>
      <c r="C691" t="s">
        <v>10</v>
      </c>
      <c r="D691">
        <v>4628.07</v>
      </c>
      <c r="E691" t="s">
        <v>47</v>
      </c>
      <c r="F691" t="s">
        <v>25</v>
      </c>
      <c r="G691" t="s">
        <v>26</v>
      </c>
      <c r="H691" t="s">
        <v>57</v>
      </c>
      <c r="I691" t="s">
        <v>63</v>
      </c>
    </row>
    <row r="692" spans="1:9" x14ac:dyDescent="0.25">
      <c r="A692" s="1">
        <v>45982</v>
      </c>
      <c r="B692" t="s">
        <v>739</v>
      </c>
      <c r="C692" t="s">
        <v>10</v>
      </c>
      <c r="D692">
        <v>2163.81</v>
      </c>
      <c r="E692" t="s">
        <v>41</v>
      </c>
      <c r="F692" t="s">
        <v>33</v>
      </c>
      <c r="G692" t="s">
        <v>34</v>
      </c>
      <c r="H692" t="s">
        <v>67</v>
      </c>
      <c r="I692" t="s">
        <v>75</v>
      </c>
    </row>
    <row r="693" spans="1:9" x14ac:dyDescent="0.25">
      <c r="A693" s="1">
        <v>45983</v>
      </c>
      <c r="B693" t="s">
        <v>740</v>
      </c>
      <c r="C693" t="s">
        <v>17</v>
      </c>
      <c r="D693">
        <v>1204.19</v>
      </c>
      <c r="E693" t="s">
        <v>30</v>
      </c>
      <c r="F693" t="s">
        <v>25</v>
      </c>
      <c r="G693" t="s">
        <v>52</v>
      </c>
      <c r="H693" t="s">
        <v>53</v>
      </c>
      <c r="I693" t="s">
        <v>22</v>
      </c>
    </row>
    <row r="694" spans="1:9" x14ac:dyDescent="0.25">
      <c r="A694" s="1">
        <v>45984</v>
      </c>
      <c r="B694" t="s">
        <v>741</v>
      </c>
      <c r="C694" t="s">
        <v>10</v>
      </c>
      <c r="D694">
        <v>2851.67</v>
      </c>
      <c r="E694" t="s">
        <v>37</v>
      </c>
      <c r="F694" t="s">
        <v>19</v>
      </c>
      <c r="G694" t="s">
        <v>34</v>
      </c>
      <c r="H694" t="s">
        <v>67</v>
      </c>
      <c r="I694" t="s">
        <v>15</v>
      </c>
    </row>
    <row r="695" spans="1:9" x14ac:dyDescent="0.25">
      <c r="A695" s="1">
        <v>45985</v>
      </c>
      <c r="B695" t="s">
        <v>742</v>
      </c>
      <c r="C695" t="s">
        <v>10</v>
      </c>
      <c r="D695">
        <v>4984.99</v>
      </c>
      <c r="E695" t="s">
        <v>37</v>
      </c>
      <c r="F695" t="s">
        <v>19</v>
      </c>
      <c r="G695" t="s">
        <v>26</v>
      </c>
      <c r="H695" t="s">
        <v>38</v>
      </c>
      <c r="I695" t="s">
        <v>15</v>
      </c>
    </row>
    <row r="696" spans="1:9" x14ac:dyDescent="0.25">
      <c r="A696" s="1">
        <v>45986</v>
      </c>
      <c r="B696" t="s">
        <v>743</v>
      </c>
      <c r="C696" t="s">
        <v>10</v>
      </c>
      <c r="D696">
        <v>1474.68</v>
      </c>
      <c r="E696" t="s">
        <v>61</v>
      </c>
      <c r="F696" t="s">
        <v>19</v>
      </c>
      <c r="G696" t="s">
        <v>20</v>
      </c>
      <c r="H696" t="s">
        <v>53</v>
      </c>
      <c r="I696" t="s">
        <v>63</v>
      </c>
    </row>
    <row r="697" spans="1:9" x14ac:dyDescent="0.25">
      <c r="A697" s="1">
        <v>45987</v>
      </c>
      <c r="B697" t="s">
        <v>744</v>
      </c>
      <c r="C697" t="s">
        <v>17</v>
      </c>
      <c r="D697">
        <v>4925.41</v>
      </c>
      <c r="E697" t="s">
        <v>47</v>
      </c>
      <c r="F697" t="s">
        <v>33</v>
      </c>
      <c r="G697" t="s">
        <v>52</v>
      </c>
      <c r="H697" t="s">
        <v>67</v>
      </c>
      <c r="I697" t="s">
        <v>22</v>
      </c>
    </row>
    <row r="698" spans="1:9" x14ac:dyDescent="0.25">
      <c r="A698" s="1">
        <v>45988</v>
      </c>
      <c r="B698" t="s">
        <v>745</v>
      </c>
      <c r="C698" t="s">
        <v>10</v>
      </c>
      <c r="D698">
        <v>2777.44</v>
      </c>
      <c r="E698" t="s">
        <v>18</v>
      </c>
      <c r="F698" t="s">
        <v>12</v>
      </c>
      <c r="G698" t="s">
        <v>26</v>
      </c>
      <c r="H698" t="s">
        <v>67</v>
      </c>
      <c r="I698" t="s">
        <v>63</v>
      </c>
    </row>
    <row r="699" spans="1:9" x14ac:dyDescent="0.25">
      <c r="A699" s="1">
        <v>45989</v>
      </c>
      <c r="B699" t="s">
        <v>746</v>
      </c>
      <c r="C699" t="s">
        <v>17</v>
      </c>
      <c r="D699">
        <v>4662.8599999999997</v>
      </c>
      <c r="E699" t="s">
        <v>30</v>
      </c>
      <c r="F699" t="s">
        <v>25</v>
      </c>
      <c r="G699" t="s">
        <v>52</v>
      </c>
      <c r="H699" t="s">
        <v>42</v>
      </c>
      <c r="I699" t="s">
        <v>75</v>
      </c>
    </row>
    <row r="700" spans="1:9" x14ac:dyDescent="0.25">
      <c r="A700" s="1">
        <v>45990</v>
      </c>
      <c r="B700" t="s">
        <v>747</v>
      </c>
      <c r="C700" t="s">
        <v>10</v>
      </c>
      <c r="D700">
        <v>2556.23</v>
      </c>
      <c r="E700" t="s">
        <v>41</v>
      </c>
      <c r="F700" t="s">
        <v>33</v>
      </c>
      <c r="G700" t="s">
        <v>34</v>
      </c>
      <c r="H700" t="s">
        <v>38</v>
      </c>
      <c r="I700" t="s">
        <v>22</v>
      </c>
    </row>
    <row r="701" spans="1:9" x14ac:dyDescent="0.25">
      <c r="A701" s="1">
        <v>45991</v>
      </c>
      <c r="B701" t="s">
        <v>748</v>
      </c>
      <c r="C701" t="s">
        <v>10</v>
      </c>
      <c r="D701">
        <v>4539.42</v>
      </c>
      <c r="E701" t="s">
        <v>61</v>
      </c>
      <c r="F701" t="s">
        <v>19</v>
      </c>
      <c r="G701" t="s">
        <v>26</v>
      </c>
      <c r="H701" t="s">
        <v>67</v>
      </c>
      <c r="I701" t="s">
        <v>39</v>
      </c>
    </row>
    <row r="702" spans="1:9" x14ac:dyDescent="0.25">
      <c r="A702" s="1">
        <v>45992</v>
      </c>
      <c r="B702" t="s">
        <v>749</v>
      </c>
      <c r="C702" t="s">
        <v>10</v>
      </c>
      <c r="D702">
        <v>4185.34</v>
      </c>
      <c r="E702" t="s">
        <v>18</v>
      </c>
      <c r="F702" t="s">
        <v>12</v>
      </c>
      <c r="G702" t="s">
        <v>26</v>
      </c>
      <c r="H702" t="s">
        <v>48</v>
      </c>
      <c r="I702" t="s">
        <v>45</v>
      </c>
    </row>
    <row r="703" spans="1:9" x14ac:dyDescent="0.25">
      <c r="A703" s="1">
        <v>45993</v>
      </c>
      <c r="B703" t="s">
        <v>750</v>
      </c>
      <c r="C703" t="s">
        <v>17</v>
      </c>
      <c r="D703">
        <v>2121.8000000000002</v>
      </c>
      <c r="E703" t="s">
        <v>61</v>
      </c>
      <c r="F703" t="s">
        <v>19</v>
      </c>
      <c r="G703" t="s">
        <v>20</v>
      </c>
      <c r="H703" t="s">
        <v>38</v>
      </c>
      <c r="I703" t="s">
        <v>22</v>
      </c>
    </row>
    <row r="704" spans="1:9" x14ac:dyDescent="0.25">
      <c r="A704" s="1">
        <v>45994</v>
      </c>
      <c r="B704" t="s">
        <v>751</v>
      </c>
      <c r="C704" t="s">
        <v>17</v>
      </c>
      <c r="D704">
        <v>3215.91</v>
      </c>
      <c r="E704" t="s">
        <v>47</v>
      </c>
      <c r="F704" t="s">
        <v>19</v>
      </c>
      <c r="G704" t="s">
        <v>13</v>
      </c>
      <c r="H704" t="s">
        <v>21</v>
      </c>
      <c r="I704" t="s">
        <v>58</v>
      </c>
    </row>
    <row r="705" spans="1:9" x14ac:dyDescent="0.25">
      <c r="A705" s="1">
        <v>45995</v>
      </c>
      <c r="B705" t="s">
        <v>752</v>
      </c>
      <c r="C705" t="s">
        <v>17</v>
      </c>
      <c r="D705">
        <v>3904.01</v>
      </c>
      <c r="E705" t="s">
        <v>51</v>
      </c>
      <c r="F705" t="s">
        <v>33</v>
      </c>
      <c r="G705" t="s">
        <v>52</v>
      </c>
      <c r="H705" t="s">
        <v>57</v>
      </c>
      <c r="I705" t="s">
        <v>22</v>
      </c>
    </row>
    <row r="706" spans="1:9" x14ac:dyDescent="0.25">
      <c r="A706" s="1">
        <v>45996</v>
      </c>
      <c r="B706" t="s">
        <v>753</v>
      </c>
      <c r="C706" t="s">
        <v>10</v>
      </c>
      <c r="D706">
        <v>1431.53</v>
      </c>
      <c r="E706" t="s">
        <v>61</v>
      </c>
      <c r="F706" t="s">
        <v>25</v>
      </c>
      <c r="G706" t="s">
        <v>20</v>
      </c>
      <c r="H706" t="s">
        <v>35</v>
      </c>
      <c r="I706" t="s">
        <v>22</v>
      </c>
    </row>
    <row r="707" spans="1:9" x14ac:dyDescent="0.25">
      <c r="A707" s="1">
        <v>45997</v>
      </c>
      <c r="B707" t="s">
        <v>754</v>
      </c>
      <c r="C707" t="s">
        <v>10</v>
      </c>
      <c r="D707">
        <v>2969.44</v>
      </c>
      <c r="E707" t="s">
        <v>61</v>
      </c>
      <c r="F707" t="s">
        <v>25</v>
      </c>
      <c r="G707" t="s">
        <v>20</v>
      </c>
      <c r="H707" t="s">
        <v>14</v>
      </c>
      <c r="I707" t="s">
        <v>43</v>
      </c>
    </row>
    <row r="708" spans="1:9" x14ac:dyDescent="0.25">
      <c r="A708" s="1">
        <v>45998</v>
      </c>
      <c r="B708" t="s">
        <v>755</v>
      </c>
      <c r="C708" t="s">
        <v>10</v>
      </c>
      <c r="D708">
        <v>1174.49</v>
      </c>
      <c r="E708" t="s">
        <v>24</v>
      </c>
      <c r="F708" t="s">
        <v>12</v>
      </c>
      <c r="G708" t="s">
        <v>34</v>
      </c>
      <c r="H708" t="s">
        <v>35</v>
      </c>
      <c r="I708" t="s">
        <v>39</v>
      </c>
    </row>
    <row r="709" spans="1:9" x14ac:dyDescent="0.25">
      <c r="A709" s="1">
        <v>45999</v>
      </c>
      <c r="B709" t="s">
        <v>756</v>
      </c>
      <c r="C709" t="s">
        <v>17</v>
      </c>
      <c r="D709">
        <v>4191.53</v>
      </c>
      <c r="E709" t="s">
        <v>51</v>
      </c>
      <c r="F709" t="s">
        <v>12</v>
      </c>
      <c r="G709" t="s">
        <v>13</v>
      </c>
      <c r="H709" t="s">
        <v>27</v>
      </c>
      <c r="I709" t="s">
        <v>75</v>
      </c>
    </row>
    <row r="710" spans="1:9" x14ac:dyDescent="0.25">
      <c r="A710" s="1">
        <v>46000</v>
      </c>
      <c r="B710" t="s">
        <v>757</v>
      </c>
      <c r="C710" t="s">
        <v>10</v>
      </c>
      <c r="D710">
        <v>2494.89</v>
      </c>
      <c r="E710" t="s">
        <v>18</v>
      </c>
      <c r="F710" t="s">
        <v>12</v>
      </c>
      <c r="G710" t="s">
        <v>34</v>
      </c>
      <c r="H710" t="s">
        <v>67</v>
      </c>
      <c r="I710" t="s">
        <v>63</v>
      </c>
    </row>
    <row r="711" spans="1:9" x14ac:dyDescent="0.25">
      <c r="A711" s="1">
        <v>46001</v>
      </c>
      <c r="B711" t="s">
        <v>758</v>
      </c>
      <c r="C711" t="s">
        <v>17</v>
      </c>
      <c r="D711">
        <v>3272.14</v>
      </c>
      <c r="E711" t="s">
        <v>11</v>
      </c>
      <c r="F711" t="s">
        <v>33</v>
      </c>
      <c r="G711" t="s">
        <v>20</v>
      </c>
      <c r="H711" t="s">
        <v>14</v>
      </c>
      <c r="I711" t="s">
        <v>22</v>
      </c>
    </row>
    <row r="712" spans="1:9" x14ac:dyDescent="0.25">
      <c r="A712" s="1">
        <v>46002</v>
      </c>
      <c r="B712" t="s">
        <v>759</v>
      </c>
      <c r="C712" t="s">
        <v>10</v>
      </c>
      <c r="D712">
        <v>2688.79</v>
      </c>
      <c r="E712" t="s">
        <v>18</v>
      </c>
      <c r="F712" t="s">
        <v>33</v>
      </c>
      <c r="G712" t="s">
        <v>34</v>
      </c>
      <c r="H712" t="s">
        <v>21</v>
      </c>
      <c r="I712" t="s">
        <v>43</v>
      </c>
    </row>
    <row r="713" spans="1:9" x14ac:dyDescent="0.25">
      <c r="A713" s="1">
        <v>46003</v>
      </c>
      <c r="B713" t="s">
        <v>760</v>
      </c>
      <c r="C713" t="s">
        <v>10</v>
      </c>
      <c r="D713">
        <v>2580.25</v>
      </c>
      <c r="E713" t="s">
        <v>24</v>
      </c>
      <c r="F713" t="s">
        <v>33</v>
      </c>
      <c r="G713" t="s">
        <v>20</v>
      </c>
      <c r="H713" t="s">
        <v>38</v>
      </c>
      <c r="I713" t="s">
        <v>15</v>
      </c>
    </row>
    <row r="714" spans="1:9" x14ac:dyDescent="0.25">
      <c r="A714" s="1">
        <v>46004</v>
      </c>
      <c r="B714" t="s">
        <v>761</v>
      </c>
      <c r="C714" t="s">
        <v>17</v>
      </c>
      <c r="D714">
        <v>4745.71</v>
      </c>
      <c r="E714" t="s">
        <v>41</v>
      </c>
      <c r="F714" t="s">
        <v>19</v>
      </c>
      <c r="G714" t="s">
        <v>20</v>
      </c>
      <c r="H714" t="s">
        <v>21</v>
      </c>
      <c r="I714" t="s">
        <v>22</v>
      </c>
    </row>
    <row r="715" spans="1:9" x14ac:dyDescent="0.25">
      <c r="A715" s="1">
        <v>46005</v>
      </c>
      <c r="B715" t="s">
        <v>762</v>
      </c>
      <c r="C715" t="s">
        <v>17</v>
      </c>
      <c r="D715">
        <v>2696.65</v>
      </c>
      <c r="E715" t="s">
        <v>41</v>
      </c>
      <c r="F715" t="s">
        <v>25</v>
      </c>
      <c r="G715" t="s">
        <v>52</v>
      </c>
      <c r="H715" t="s">
        <v>53</v>
      </c>
      <c r="I715" t="s">
        <v>63</v>
      </c>
    </row>
    <row r="716" spans="1:9" x14ac:dyDescent="0.25">
      <c r="A716" s="1">
        <v>46006</v>
      </c>
      <c r="B716" t="s">
        <v>763</v>
      </c>
      <c r="C716" t="s">
        <v>17</v>
      </c>
      <c r="D716">
        <v>3678.61</v>
      </c>
      <c r="E716" t="s">
        <v>51</v>
      </c>
      <c r="F716" t="s">
        <v>19</v>
      </c>
      <c r="G716" t="s">
        <v>26</v>
      </c>
      <c r="H716" t="s">
        <v>67</v>
      </c>
      <c r="I716" t="s">
        <v>15</v>
      </c>
    </row>
    <row r="717" spans="1:9" x14ac:dyDescent="0.25">
      <c r="A717" s="1">
        <v>46007</v>
      </c>
      <c r="B717" t="s">
        <v>764</v>
      </c>
      <c r="C717" t="s">
        <v>10</v>
      </c>
      <c r="D717">
        <v>2124.4</v>
      </c>
      <c r="E717" t="s">
        <v>51</v>
      </c>
      <c r="F717" t="s">
        <v>19</v>
      </c>
      <c r="G717" t="s">
        <v>52</v>
      </c>
      <c r="H717" t="s">
        <v>35</v>
      </c>
      <c r="I717" t="s">
        <v>15</v>
      </c>
    </row>
    <row r="718" spans="1:9" x14ac:dyDescent="0.25">
      <c r="A718" s="1">
        <v>46008</v>
      </c>
      <c r="B718" t="s">
        <v>765</v>
      </c>
      <c r="C718" t="s">
        <v>17</v>
      </c>
      <c r="D718">
        <v>3831.15</v>
      </c>
      <c r="E718" t="s">
        <v>51</v>
      </c>
      <c r="F718" t="s">
        <v>19</v>
      </c>
      <c r="G718" t="s">
        <v>52</v>
      </c>
      <c r="H718" t="s">
        <v>53</v>
      </c>
      <c r="I718" t="s">
        <v>31</v>
      </c>
    </row>
    <row r="719" spans="1:9" x14ac:dyDescent="0.25">
      <c r="A719" s="1">
        <v>46009</v>
      </c>
      <c r="B719" t="s">
        <v>766</v>
      </c>
      <c r="C719" t="s">
        <v>10</v>
      </c>
      <c r="D719">
        <v>4387.96</v>
      </c>
      <c r="E719" t="s">
        <v>41</v>
      </c>
      <c r="F719" t="s">
        <v>33</v>
      </c>
      <c r="G719" t="s">
        <v>20</v>
      </c>
      <c r="H719" t="s">
        <v>35</v>
      </c>
      <c r="I719" t="s">
        <v>75</v>
      </c>
    </row>
    <row r="720" spans="1:9" x14ac:dyDescent="0.25">
      <c r="A720" s="1">
        <v>46010</v>
      </c>
      <c r="B720" t="s">
        <v>767</v>
      </c>
      <c r="C720" t="s">
        <v>10</v>
      </c>
      <c r="D720">
        <v>1768.07</v>
      </c>
      <c r="E720" t="s">
        <v>47</v>
      </c>
      <c r="F720" t="s">
        <v>12</v>
      </c>
      <c r="G720" t="s">
        <v>13</v>
      </c>
      <c r="H720" t="s">
        <v>53</v>
      </c>
      <c r="I720" t="s">
        <v>39</v>
      </c>
    </row>
    <row r="721" spans="1:9" x14ac:dyDescent="0.25">
      <c r="A721" s="1">
        <v>46011</v>
      </c>
      <c r="B721" t="s">
        <v>768</v>
      </c>
      <c r="C721" t="s">
        <v>10</v>
      </c>
      <c r="D721">
        <v>2525.16</v>
      </c>
      <c r="E721" t="s">
        <v>37</v>
      </c>
      <c r="F721" t="s">
        <v>12</v>
      </c>
      <c r="G721" t="s">
        <v>20</v>
      </c>
      <c r="H721" t="s">
        <v>38</v>
      </c>
      <c r="I721" t="s">
        <v>75</v>
      </c>
    </row>
    <row r="722" spans="1:9" x14ac:dyDescent="0.25">
      <c r="A722" s="1">
        <v>46012</v>
      </c>
      <c r="B722" t="s">
        <v>769</v>
      </c>
      <c r="C722" t="s">
        <v>17</v>
      </c>
      <c r="D722">
        <v>2487.4499999999998</v>
      </c>
      <c r="E722" t="s">
        <v>11</v>
      </c>
      <c r="F722" t="s">
        <v>25</v>
      </c>
      <c r="G722" t="s">
        <v>13</v>
      </c>
      <c r="H722" t="s">
        <v>67</v>
      </c>
      <c r="I722" t="s">
        <v>22</v>
      </c>
    </row>
    <row r="723" spans="1:9" x14ac:dyDescent="0.25">
      <c r="A723" s="1">
        <v>46013</v>
      </c>
      <c r="B723" t="s">
        <v>770</v>
      </c>
      <c r="C723" t="s">
        <v>17</v>
      </c>
      <c r="D723">
        <v>4567.71</v>
      </c>
      <c r="E723" t="s">
        <v>18</v>
      </c>
      <c r="F723" t="s">
        <v>19</v>
      </c>
      <c r="G723" t="s">
        <v>52</v>
      </c>
      <c r="H723" t="s">
        <v>42</v>
      </c>
      <c r="I723" t="s">
        <v>75</v>
      </c>
    </row>
    <row r="724" spans="1:9" x14ac:dyDescent="0.25">
      <c r="A724" s="1">
        <v>46014</v>
      </c>
      <c r="B724" t="s">
        <v>771</v>
      </c>
      <c r="C724" t="s">
        <v>10</v>
      </c>
      <c r="D724">
        <v>1443.19</v>
      </c>
      <c r="E724" t="s">
        <v>61</v>
      </c>
      <c r="F724" t="s">
        <v>25</v>
      </c>
      <c r="G724" t="s">
        <v>13</v>
      </c>
      <c r="H724" t="s">
        <v>38</v>
      </c>
      <c r="I724" t="s">
        <v>28</v>
      </c>
    </row>
    <row r="725" spans="1:9" x14ac:dyDescent="0.25">
      <c r="A725" s="1">
        <v>46015</v>
      </c>
      <c r="B725" t="s">
        <v>772</v>
      </c>
      <c r="C725" t="s">
        <v>10</v>
      </c>
      <c r="D725">
        <v>3655.36</v>
      </c>
      <c r="E725" t="s">
        <v>41</v>
      </c>
      <c r="F725" t="s">
        <v>19</v>
      </c>
      <c r="G725" t="s">
        <v>13</v>
      </c>
      <c r="H725" t="s">
        <v>21</v>
      </c>
      <c r="I725" t="s">
        <v>28</v>
      </c>
    </row>
    <row r="726" spans="1:9" x14ac:dyDescent="0.25">
      <c r="A726" s="1">
        <v>46016</v>
      </c>
      <c r="B726" t="s">
        <v>773</v>
      </c>
      <c r="C726" t="s">
        <v>10</v>
      </c>
      <c r="D726">
        <v>1591.07</v>
      </c>
      <c r="E726" t="s">
        <v>24</v>
      </c>
      <c r="F726" t="s">
        <v>12</v>
      </c>
      <c r="G726" t="s">
        <v>52</v>
      </c>
      <c r="H726" t="s">
        <v>14</v>
      </c>
      <c r="I726" t="s">
        <v>15</v>
      </c>
    </row>
    <row r="727" spans="1:9" x14ac:dyDescent="0.25">
      <c r="A727" s="1">
        <v>46017</v>
      </c>
      <c r="B727" t="s">
        <v>774</v>
      </c>
      <c r="C727" t="s">
        <v>10</v>
      </c>
      <c r="D727">
        <v>1208.95</v>
      </c>
      <c r="E727" t="s">
        <v>11</v>
      </c>
      <c r="F727" t="s">
        <v>25</v>
      </c>
      <c r="G727" t="s">
        <v>13</v>
      </c>
      <c r="H727" t="s">
        <v>67</v>
      </c>
      <c r="I727" t="s">
        <v>45</v>
      </c>
    </row>
    <row r="728" spans="1:9" x14ac:dyDescent="0.25">
      <c r="A728" s="1">
        <v>46018</v>
      </c>
      <c r="B728" t="s">
        <v>775</v>
      </c>
      <c r="C728" t="s">
        <v>17</v>
      </c>
      <c r="D728">
        <v>3405.26</v>
      </c>
      <c r="E728" t="s">
        <v>47</v>
      </c>
      <c r="F728" t="s">
        <v>33</v>
      </c>
      <c r="G728" t="s">
        <v>52</v>
      </c>
      <c r="H728" t="s">
        <v>57</v>
      </c>
      <c r="I728" t="s">
        <v>39</v>
      </c>
    </row>
    <row r="729" spans="1:9" x14ac:dyDescent="0.25">
      <c r="A729" s="1">
        <v>46019</v>
      </c>
      <c r="B729" t="s">
        <v>776</v>
      </c>
      <c r="C729" t="s">
        <v>10</v>
      </c>
      <c r="D729">
        <v>3241.27</v>
      </c>
      <c r="E729" t="s">
        <v>24</v>
      </c>
      <c r="F729" t="s">
        <v>19</v>
      </c>
      <c r="G729" t="s">
        <v>13</v>
      </c>
      <c r="H729" t="s">
        <v>42</v>
      </c>
      <c r="I729" t="s">
        <v>22</v>
      </c>
    </row>
    <row r="730" spans="1:9" x14ac:dyDescent="0.25">
      <c r="A730" s="1">
        <v>46020</v>
      </c>
      <c r="B730" t="s">
        <v>777</v>
      </c>
      <c r="C730" t="s">
        <v>10</v>
      </c>
      <c r="D730">
        <v>4501.2700000000004</v>
      </c>
      <c r="E730" t="s">
        <v>24</v>
      </c>
      <c r="F730" t="s">
        <v>33</v>
      </c>
      <c r="G730" t="s">
        <v>20</v>
      </c>
      <c r="H730" t="s">
        <v>38</v>
      </c>
      <c r="I730" t="s">
        <v>31</v>
      </c>
    </row>
    <row r="731" spans="1:9" x14ac:dyDescent="0.25">
      <c r="A731" s="1">
        <v>46021</v>
      </c>
      <c r="B731" t="s">
        <v>778</v>
      </c>
      <c r="C731" t="s">
        <v>10</v>
      </c>
      <c r="D731">
        <v>2218.35</v>
      </c>
      <c r="E731" t="s">
        <v>61</v>
      </c>
      <c r="F731" t="s">
        <v>12</v>
      </c>
      <c r="G731" t="s">
        <v>13</v>
      </c>
      <c r="H731" t="s">
        <v>38</v>
      </c>
      <c r="I731" t="s">
        <v>31</v>
      </c>
    </row>
    <row r="732" spans="1:9" x14ac:dyDescent="0.25">
      <c r="A732" s="1">
        <v>46022</v>
      </c>
      <c r="B732" t="s">
        <v>779</v>
      </c>
      <c r="C732" t="s">
        <v>10</v>
      </c>
      <c r="D732">
        <v>2911.09</v>
      </c>
      <c r="E732" t="s">
        <v>30</v>
      </c>
      <c r="F732" t="s">
        <v>12</v>
      </c>
      <c r="G732" t="s">
        <v>26</v>
      </c>
      <c r="H732" t="s">
        <v>38</v>
      </c>
      <c r="I732" t="s">
        <v>22</v>
      </c>
    </row>
    <row r="733" spans="1:9" x14ac:dyDescent="0.25">
      <c r="A733" s="1">
        <v>46023</v>
      </c>
      <c r="B733" t="s">
        <v>780</v>
      </c>
      <c r="C733" t="s">
        <v>17</v>
      </c>
      <c r="D733">
        <v>3911.95</v>
      </c>
      <c r="E733" t="s">
        <v>24</v>
      </c>
      <c r="F733" t="s">
        <v>33</v>
      </c>
      <c r="G733" t="s">
        <v>26</v>
      </c>
      <c r="H733" t="s">
        <v>67</v>
      </c>
      <c r="I733" t="s">
        <v>45</v>
      </c>
    </row>
    <row r="734" spans="1:9" x14ac:dyDescent="0.25">
      <c r="A734" s="1">
        <v>46024</v>
      </c>
      <c r="B734" t="s">
        <v>781</v>
      </c>
      <c r="C734" t="s">
        <v>10</v>
      </c>
      <c r="D734">
        <v>3653.09</v>
      </c>
      <c r="E734" t="s">
        <v>47</v>
      </c>
      <c r="F734" t="s">
        <v>25</v>
      </c>
      <c r="G734" t="s">
        <v>13</v>
      </c>
      <c r="H734" t="s">
        <v>14</v>
      </c>
      <c r="I734" t="s">
        <v>58</v>
      </c>
    </row>
    <row r="735" spans="1:9" x14ac:dyDescent="0.25">
      <c r="A735" s="1">
        <v>46025</v>
      </c>
      <c r="B735" t="s">
        <v>782</v>
      </c>
      <c r="C735" t="s">
        <v>10</v>
      </c>
      <c r="D735">
        <v>2691.08</v>
      </c>
      <c r="E735" t="s">
        <v>30</v>
      </c>
      <c r="F735" t="s">
        <v>25</v>
      </c>
      <c r="G735" t="s">
        <v>34</v>
      </c>
      <c r="H735" t="s">
        <v>35</v>
      </c>
      <c r="I735" t="s">
        <v>43</v>
      </c>
    </row>
    <row r="736" spans="1:9" x14ac:dyDescent="0.25">
      <c r="A736" s="1">
        <v>46026</v>
      </c>
      <c r="B736" t="s">
        <v>783</v>
      </c>
      <c r="C736" t="s">
        <v>17</v>
      </c>
      <c r="D736">
        <v>1412.37</v>
      </c>
      <c r="E736" t="s">
        <v>30</v>
      </c>
      <c r="F736" t="s">
        <v>33</v>
      </c>
      <c r="G736" t="s">
        <v>26</v>
      </c>
      <c r="H736" t="s">
        <v>53</v>
      </c>
      <c r="I736" t="s">
        <v>22</v>
      </c>
    </row>
    <row r="737" spans="1:9" x14ac:dyDescent="0.25">
      <c r="A737" s="1">
        <v>46027</v>
      </c>
      <c r="B737" t="s">
        <v>784</v>
      </c>
      <c r="C737" t="s">
        <v>10</v>
      </c>
      <c r="D737">
        <v>3547.03</v>
      </c>
      <c r="E737" t="s">
        <v>51</v>
      </c>
      <c r="F737" t="s">
        <v>19</v>
      </c>
      <c r="G737" t="s">
        <v>13</v>
      </c>
      <c r="H737" t="s">
        <v>14</v>
      </c>
      <c r="I737" t="s">
        <v>45</v>
      </c>
    </row>
    <row r="738" spans="1:9" x14ac:dyDescent="0.25">
      <c r="A738" s="1">
        <v>46028</v>
      </c>
      <c r="B738" t="s">
        <v>785</v>
      </c>
      <c r="C738" t="s">
        <v>17</v>
      </c>
      <c r="D738">
        <v>4773.9399999999996</v>
      </c>
      <c r="E738" t="s">
        <v>11</v>
      </c>
      <c r="F738" t="s">
        <v>33</v>
      </c>
      <c r="G738" t="s">
        <v>20</v>
      </c>
      <c r="H738" t="s">
        <v>48</v>
      </c>
      <c r="I738" t="s">
        <v>31</v>
      </c>
    </row>
    <row r="739" spans="1:9" x14ac:dyDescent="0.25">
      <c r="A739" s="1">
        <v>46029</v>
      </c>
      <c r="B739" t="s">
        <v>786</v>
      </c>
      <c r="C739" t="s">
        <v>10</v>
      </c>
      <c r="D739">
        <v>1310.8</v>
      </c>
      <c r="E739" t="s">
        <v>61</v>
      </c>
      <c r="F739" t="s">
        <v>25</v>
      </c>
      <c r="G739" t="s">
        <v>34</v>
      </c>
      <c r="H739" t="s">
        <v>27</v>
      </c>
      <c r="I739" t="s">
        <v>15</v>
      </c>
    </row>
    <row r="740" spans="1:9" x14ac:dyDescent="0.25">
      <c r="A740" s="1">
        <v>46030</v>
      </c>
      <c r="B740" t="s">
        <v>787</v>
      </c>
      <c r="C740" t="s">
        <v>10</v>
      </c>
      <c r="D740">
        <v>3597.71</v>
      </c>
      <c r="E740" t="s">
        <v>41</v>
      </c>
      <c r="F740" t="s">
        <v>33</v>
      </c>
      <c r="G740" t="s">
        <v>34</v>
      </c>
      <c r="H740" t="s">
        <v>35</v>
      </c>
      <c r="I740" t="s">
        <v>39</v>
      </c>
    </row>
    <row r="741" spans="1:9" x14ac:dyDescent="0.25">
      <c r="A741" s="1">
        <v>46031</v>
      </c>
      <c r="B741" t="s">
        <v>788</v>
      </c>
      <c r="C741" t="s">
        <v>17</v>
      </c>
      <c r="D741">
        <v>1901.45</v>
      </c>
      <c r="E741" t="s">
        <v>30</v>
      </c>
      <c r="F741" t="s">
        <v>12</v>
      </c>
      <c r="G741" t="s">
        <v>52</v>
      </c>
      <c r="H741" t="s">
        <v>57</v>
      </c>
      <c r="I741" t="s">
        <v>45</v>
      </c>
    </row>
    <row r="742" spans="1:9" x14ac:dyDescent="0.25">
      <c r="A742" s="1">
        <v>46032</v>
      </c>
      <c r="B742" t="s">
        <v>789</v>
      </c>
      <c r="C742" t="s">
        <v>10</v>
      </c>
      <c r="D742">
        <v>1130.29</v>
      </c>
      <c r="E742" t="s">
        <v>37</v>
      </c>
      <c r="F742" t="s">
        <v>12</v>
      </c>
      <c r="G742" t="s">
        <v>52</v>
      </c>
      <c r="H742" t="s">
        <v>48</v>
      </c>
      <c r="I742" t="s">
        <v>45</v>
      </c>
    </row>
    <row r="743" spans="1:9" x14ac:dyDescent="0.25">
      <c r="A743" s="1">
        <v>46033</v>
      </c>
      <c r="B743" t="s">
        <v>790</v>
      </c>
      <c r="C743" t="s">
        <v>17</v>
      </c>
      <c r="D743">
        <v>2103.21</v>
      </c>
      <c r="E743" t="s">
        <v>61</v>
      </c>
      <c r="F743" t="s">
        <v>25</v>
      </c>
      <c r="G743" t="s">
        <v>20</v>
      </c>
      <c r="H743" t="s">
        <v>27</v>
      </c>
      <c r="I743" t="s">
        <v>43</v>
      </c>
    </row>
    <row r="744" spans="1:9" x14ac:dyDescent="0.25">
      <c r="A744" s="1">
        <v>46034</v>
      </c>
      <c r="B744" t="s">
        <v>791</v>
      </c>
      <c r="C744" t="s">
        <v>17</v>
      </c>
      <c r="D744">
        <v>3186.01</v>
      </c>
      <c r="E744" t="s">
        <v>61</v>
      </c>
      <c r="F744" t="s">
        <v>33</v>
      </c>
      <c r="G744" t="s">
        <v>26</v>
      </c>
      <c r="H744" t="s">
        <v>57</v>
      </c>
      <c r="I744" t="s">
        <v>75</v>
      </c>
    </row>
    <row r="745" spans="1:9" x14ac:dyDescent="0.25">
      <c r="A745" s="1">
        <v>46035</v>
      </c>
      <c r="B745" t="s">
        <v>792</v>
      </c>
      <c r="C745" t="s">
        <v>17</v>
      </c>
      <c r="D745">
        <v>3917.94</v>
      </c>
      <c r="E745" t="s">
        <v>37</v>
      </c>
      <c r="F745" t="s">
        <v>25</v>
      </c>
      <c r="G745" t="s">
        <v>34</v>
      </c>
      <c r="H745" t="s">
        <v>67</v>
      </c>
      <c r="I745" t="s">
        <v>39</v>
      </c>
    </row>
    <row r="746" spans="1:9" x14ac:dyDescent="0.25">
      <c r="A746" s="1">
        <v>46036</v>
      </c>
      <c r="B746" t="s">
        <v>793</v>
      </c>
      <c r="C746" t="s">
        <v>10</v>
      </c>
      <c r="D746">
        <v>3210.69</v>
      </c>
      <c r="E746" t="s">
        <v>24</v>
      </c>
      <c r="F746" t="s">
        <v>12</v>
      </c>
      <c r="G746" t="s">
        <v>26</v>
      </c>
      <c r="H746" t="s">
        <v>27</v>
      </c>
      <c r="I746" t="s">
        <v>45</v>
      </c>
    </row>
    <row r="747" spans="1:9" x14ac:dyDescent="0.25">
      <c r="A747" s="1">
        <v>46037</v>
      </c>
      <c r="B747" t="s">
        <v>794</v>
      </c>
      <c r="C747" t="s">
        <v>10</v>
      </c>
      <c r="D747">
        <v>3606.01</v>
      </c>
      <c r="E747" t="s">
        <v>47</v>
      </c>
      <c r="F747" t="s">
        <v>19</v>
      </c>
      <c r="G747" t="s">
        <v>20</v>
      </c>
      <c r="H747" t="s">
        <v>67</v>
      </c>
      <c r="I747" t="s">
        <v>63</v>
      </c>
    </row>
    <row r="748" spans="1:9" x14ac:dyDescent="0.25">
      <c r="A748" s="1">
        <v>46038</v>
      </c>
      <c r="B748" t="s">
        <v>795</v>
      </c>
      <c r="C748" t="s">
        <v>17</v>
      </c>
      <c r="D748">
        <v>3911.11</v>
      </c>
      <c r="E748" t="s">
        <v>47</v>
      </c>
      <c r="F748" t="s">
        <v>25</v>
      </c>
      <c r="G748" t="s">
        <v>52</v>
      </c>
      <c r="H748" t="s">
        <v>14</v>
      </c>
      <c r="I748" t="s">
        <v>31</v>
      </c>
    </row>
    <row r="749" spans="1:9" x14ac:dyDescent="0.25">
      <c r="A749" s="1">
        <v>46039</v>
      </c>
      <c r="B749" t="s">
        <v>796</v>
      </c>
      <c r="C749" t="s">
        <v>10</v>
      </c>
      <c r="D749">
        <v>2481.94</v>
      </c>
      <c r="E749" t="s">
        <v>18</v>
      </c>
      <c r="F749" t="s">
        <v>12</v>
      </c>
      <c r="G749" t="s">
        <v>52</v>
      </c>
      <c r="H749" t="s">
        <v>21</v>
      </c>
      <c r="I749" t="s">
        <v>75</v>
      </c>
    </row>
    <row r="750" spans="1:9" x14ac:dyDescent="0.25">
      <c r="A750" s="1">
        <v>46040</v>
      </c>
      <c r="B750" t="s">
        <v>797</v>
      </c>
      <c r="C750" t="s">
        <v>17</v>
      </c>
      <c r="D750">
        <v>1489.65</v>
      </c>
      <c r="E750" t="s">
        <v>41</v>
      </c>
      <c r="F750" t="s">
        <v>19</v>
      </c>
      <c r="G750" t="s">
        <v>20</v>
      </c>
      <c r="H750" t="s">
        <v>48</v>
      </c>
      <c r="I750" t="s">
        <v>63</v>
      </c>
    </row>
    <row r="751" spans="1:9" x14ac:dyDescent="0.25">
      <c r="A751" s="1">
        <v>46041</v>
      </c>
      <c r="B751" t="s">
        <v>798</v>
      </c>
      <c r="C751" t="s">
        <v>10</v>
      </c>
      <c r="D751">
        <v>3440.49</v>
      </c>
      <c r="E751" t="s">
        <v>30</v>
      </c>
      <c r="F751" t="s">
        <v>33</v>
      </c>
      <c r="G751" t="s">
        <v>20</v>
      </c>
      <c r="H751" t="s">
        <v>57</v>
      </c>
      <c r="I751" t="s">
        <v>45</v>
      </c>
    </row>
    <row r="752" spans="1:9" x14ac:dyDescent="0.25">
      <c r="A752" s="1">
        <v>46042</v>
      </c>
      <c r="B752" t="s">
        <v>799</v>
      </c>
      <c r="C752" t="s">
        <v>17</v>
      </c>
      <c r="D752">
        <v>4861.5600000000004</v>
      </c>
      <c r="E752" t="s">
        <v>24</v>
      </c>
      <c r="F752" t="s">
        <v>19</v>
      </c>
      <c r="G752" t="s">
        <v>34</v>
      </c>
      <c r="H752" t="s">
        <v>35</v>
      </c>
      <c r="I752" t="s">
        <v>15</v>
      </c>
    </row>
    <row r="753" spans="1:9" x14ac:dyDescent="0.25">
      <c r="A753" s="1">
        <v>46043</v>
      </c>
      <c r="B753" t="s">
        <v>800</v>
      </c>
      <c r="C753" t="s">
        <v>10</v>
      </c>
      <c r="D753">
        <v>1570.32</v>
      </c>
      <c r="E753" t="s">
        <v>30</v>
      </c>
      <c r="F753" t="s">
        <v>25</v>
      </c>
      <c r="G753" t="s">
        <v>20</v>
      </c>
      <c r="H753" t="s">
        <v>21</v>
      </c>
      <c r="I753" t="s">
        <v>63</v>
      </c>
    </row>
    <row r="754" spans="1:9" x14ac:dyDescent="0.25">
      <c r="A754" s="1">
        <v>46044</v>
      </c>
      <c r="B754" t="s">
        <v>801</v>
      </c>
      <c r="C754" t="s">
        <v>10</v>
      </c>
      <c r="D754">
        <v>4554.75</v>
      </c>
      <c r="E754" t="s">
        <v>18</v>
      </c>
      <c r="F754" t="s">
        <v>33</v>
      </c>
      <c r="G754" t="s">
        <v>13</v>
      </c>
      <c r="H754" t="s">
        <v>27</v>
      </c>
      <c r="I754" t="s">
        <v>58</v>
      </c>
    </row>
    <row r="755" spans="1:9" x14ac:dyDescent="0.25">
      <c r="A755" s="1">
        <v>46045</v>
      </c>
      <c r="B755" t="s">
        <v>802</v>
      </c>
      <c r="C755" t="s">
        <v>10</v>
      </c>
      <c r="D755">
        <v>3903.26</v>
      </c>
      <c r="E755" t="s">
        <v>47</v>
      </c>
      <c r="F755" t="s">
        <v>19</v>
      </c>
      <c r="G755" t="s">
        <v>20</v>
      </c>
      <c r="H755" t="s">
        <v>14</v>
      </c>
      <c r="I755" t="s">
        <v>58</v>
      </c>
    </row>
    <row r="756" spans="1:9" x14ac:dyDescent="0.25">
      <c r="A756" s="1">
        <v>46046</v>
      </c>
      <c r="B756" t="s">
        <v>803</v>
      </c>
      <c r="C756" t="s">
        <v>10</v>
      </c>
      <c r="D756">
        <v>1473.16</v>
      </c>
      <c r="E756" t="s">
        <v>61</v>
      </c>
      <c r="F756" t="s">
        <v>25</v>
      </c>
      <c r="G756" t="s">
        <v>20</v>
      </c>
      <c r="H756" t="s">
        <v>48</v>
      </c>
      <c r="I756" t="s">
        <v>45</v>
      </c>
    </row>
    <row r="757" spans="1:9" x14ac:dyDescent="0.25">
      <c r="A757" s="1">
        <v>46047</v>
      </c>
      <c r="B757" t="s">
        <v>804</v>
      </c>
      <c r="C757" t="s">
        <v>17</v>
      </c>
      <c r="D757">
        <v>1756.21</v>
      </c>
      <c r="E757" t="s">
        <v>47</v>
      </c>
      <c r="F757" t="s">
        <v>19</v>
      </c>
      <c r="G757" t="s">
        <v>34</v>
      </c>
      <c r="H757" t="s">
        <v>53</v>
      </c>
      <c r="I757" t="s">
        <v>75</v>
      </c>
    </row>
    <row r="758" spans="1:9" x14ac:dyDescent="0.25">
      <c r="A758" s="1">
        <v>46048</v>
      </c>
      <c r="B758" t="s">
        <v>805</v>
      </c>
      <c r="C758" t="s">
        <v>17</v>
      </c>
      <c r="D758">
        <v>3844.75</v>
      </c>
      <c r="E758" t="s">
        <v>30</v>
      </c>
      <c r="F758" t="s">
        <v>12</v>
      </c>
      <c r="G758" t="s">
        <v>52</v>
      </c>
      <c r="H758" t="s">
        <v>57</v>
      </c>
      <c r="I758" t="s">
        <v>28</v>
      </c>
    </row>
    <row r="759" spans="1:9" x14ac:dyDescent="0.25">
      <c r="A759" s="1">
        <v>46049</v>
      </c>
      <c r="B759" t="s">
        <v>806</v>
      </c>
      <c r="C759" t="s">
        <v>17</v>
      </c>
      <c r="D759">
        <v>3339.84</v>
      </c>
      <c r="E759" t="s">
        <v>61</v>
      </c>
      <c r="F759" t="s">
        <v>33</v>
      </c>
      <c r="G759" t="s">
        <v>26</v>
      </c>
      <c r="H759" t="s">
        <v>35</v>
      </c>
      <c r="I759" t="s">
        <v>75</v>
      </c>
    </row>
    <row r="760" spans="1:9" x14ac:dyDescent="0.25">
      <c r="A760" s="1">
        <v>46050</v>
      </c>
      <c r="B760" t="s">
        <v>807</v>
      </c>
      <c r="C760" t="s">
        <v>17</v>
      </c>
      <c r="D760">
        <v>3177.67</v>
      </c>
      <c r="E760" t="s">
        <v>41</v>
      </c>
      <c r="F760" t="s">
        <v>12</v>
      </c>
      <c r="G760" t="s">
        <v>20</v>
      </c>
      <c r="H760" t="s">
        <v>42</v>
      </c>
      <c r="I760" t="s">
        <v>31</v>
      </c>
    </row>
    <row r="761" spans="1:9" x14ac:dyDescent="0.25">
      <c r="A761" s="1">
        <v>46051</v>
      </c>
      <c r="B761" t="s">
        <v>808</v>
      </c>
      <c r="C761" t="s">
        <v>10</v>
      </c>
      <c r="D761">
        <v>4080.85</v>
      </c>
      <c r="E761" t="s">
        <v>47</v>
      </c>
      <c r="F761" t="s">
        <v>25</v>
      </c>
      <c r="G761" t="s">
        <v>20</v>
      </c>
      <c r="H761" t="s">
        <v>67</v>
      </c>
      <c r="I761" t="s">
        <v>28</v>
      </c>
    </row>
    <row r="762" spans="1:9" x14ac:dyDescent="0.25">
      <c r="A762" s="1">
        <v>46052</v>
      </c>
      <c r="B762" t="s">
        <v>809</v>
      </c>
      <c r="C762" t="s">
        <v>17</v>
      </c>
      <c r="D762">
        <v>4405.54</v>
      </c>
      <c r="E762" t="s">
        <v>47</v>
      </c>
      <c r="F762" t="s">
        <v>33</v>
      </c>
      <c r="G762" t="s">
        <v>34</v>
      </c>
      <c r="H762" t="s">
        <v>48</v>
      </c>
      <c r="I762" t="s">
        <v>31</v>
      </c>
    </row>
    <row r="763" spans="1:9" x14ac:dyDescent="0.25">
      <c r="A763" s="1">
        <v>46053</v>
      </c>
      <c r="B763" t="s">
        <v>810</v>
      </c>
      <c r="C763" t="s">
        <v>17</v>
      </c>
      <c r="D763">
        <v>2218.0100000000002</v>
      </c>
      <c r="E763" t="s">
        <v>37</v>
      </c>
      <c r="F763" t="s">
        <v>19</v>
      </c>
      <c r="G763" t="s">
        <v>52</v>
      </c>
      <c r="H763" t="s">
        <v>42</v>
      </c>
      <c r="I763" t="s">
        <v>22</v>
      </c>
    </row>
    <row r="764" spans="1:9" x14ac:dyDescent="0.25">
      <c r="A764" s="1">
        <v>46054</v>
      </c>
      <c r="B764" t="s">
        <v>811</v>
      </c>
      <c r="C764" t="s">
        <v>17</v>
      </c>
      <c r="D764">
        <v>1317.67</v>
      </c>
      <c r="E764" t="s">
        <v>41</v>
      </c>
      <c r="F764" t="s">
        <v>19</v>
      </c>
      <c r="G764" t="s">
        <v>20</v>
      </c>
      <c r="H764" t="s">
        <v>42</v>
      </c>
      <c r="I764" t="s">
        <v>39</v>
      </c>
    </row>
    <row r="765" spans="1:9" x14ac:dyDescent="0.25">
      <c r="A765" s="1">
        <v>46055</v>
      </c>
      <c r="B765" t="s">
        <v>812</v>
      </c>
      <c r="C765" t="s">
        <v>10</v>
      </c>
      <c r="D765">
        <v>1215.32</v>
      </c>
      <c r="E765" t="s">
        <v>47</v>
      </c>
      <c r="F765" t="s">
        <v>25</v>
      </c>
      <c r="G765" t="s">
        <v>13</v>
      </c>
      <c r="H765" t="s">
        <v>35</v>
      </c>
      <c r="I765" t="s">
        <v>39</v>
      </c>
    </row>
    <row r="766" spans="1:9" x14ac:dyDescent="0.25">
      <c r="A766" s="1">
        <v>46056</v>
      </c>
      <c r="B766" t="s">
        <v>813</v>
      </c>
      <c r="C766" t="s">
        <v>17</v>
      </c>
      <c r="D766">
        <v>3957.3</v>
      </c>
      <c r="E766" t="s">
        <v>18</v>
      </c>
      <c r="F766" t="s">
        <v>33</v>
      </c>
      <c r="G766" t="s">
        <v>13</v>
      </c>
      <c r="H766" t="s">
        <v>21</v>
      </c>
      <c r="I766" t="s">
        <v>58</v>
      </c>
    </row>
    <row r="767" spans="1:9" x14ac:dyDescent="0.25">
      <c r="A767" s="1">
        <v>46057</v>
      </c>
      <c r="B767" t="s">
        <v>814</v>
      </c>
      <c r="C767" t="s">
        <v>10</v>
      </c>
      <c r="D767">
        <v>1725.48</v>
      </c>
      <c r="E767" t="s">
        <v>61</v>
      </c>
      <c r="F767" t="s">
        <v>33</v>
      </c>
      <c r="G767" t="s">
        <v>13</v>
      </c>
      <c r="H767" t="s">
        <v>67</v>
      </c>
      <c r="I767" t="s">
        <v>28</v>
      </c>
    </row>
    <row r="768" spans="1:9" x14ac:dyDescent="0.25">
      <c r="A768" s="1">
        <v>46058</v>
      </c>
      <c r="B768" t="s">
        <v>815</v>
      </c>
      <c r="C768" t="s">
        <v>10</v>
      </c>
      <c r="D768">
        <v>3023.17</v>
      </c>
      <c r="E768" t="s">
        <v>11</v>
      </c>
      <c r="F768" t="s">
        <v>33</v>
      </c>
      <c r="G768" t="s">
        <v>26</v>
      </c>
      <c r="H768" t="s">
        <v>67</v>
      </c>
      <c r="I768" t="s">
        <v>31</v>
      </c>
    </row>
    <row r="769" spans="1:9" x14ac:dyDescent="0.25">
      <c r="A769" s="1">
        <v>46059</v>
      </c>
      <c r="B769" t="s">
        <v>816</v>
      </c>
      <c r="C769" t="s">
        <v>10</v>
      </c>
      <c r="D769">
        <v>1693.89</v>
      </c>
      <c r="E769" t="s">
        <v>41</v>
      </c>
      <c r="F769" t="s">
        <v>19</v>
      </c>
      <c r="G769" t="s">
        <v>20</v>
      </c>
      <c r="H769" t="s">
        <v>21</v>
      </c>
      <c r="I769" t="s">
        <v>39</v>
      </c>
    </row>
    <row r="770" spans="1:9" x14ac:dyDescent="0.25">
      <c r="A770" s="1">
        <v>46060</v>
      </c>
      <c r="B770" t="s">
        <v>817</v>
      </c>
      <c r="C770" t="s">
        <v>10</v>
      </c>
      <c r="D770">
        <v>2228.69</v>
      </c>
      <c r="E770" t="s">
        <v>18</v>
      </c>
      <c r="F770" t="s">
        <v>25</v>
      </c>
      <c r="G770" t="s">
        <v>13</v>
      </c>
      <c r="H770" t="s">
        <v>42</v>
      </c>
      <c r="I770" t="s">
        <v>39</v>
      </c>
    </row>
    <row r="771" spans="1:9" x14ac:dyDescent="0.25">
      <c r="A771" s="1">
        <v>46061</v>
      </c>
      <c r="B771" t="s">
        <v>818</v>
      </c>
      <c r="C771" t="s">
        <v>17</v>
      </c>
      <c r="D771">
        <v>2384.85</v>
      </c>
      <c r="E771" t="s">
        <v>24</v>
      </c>
      <c r="F771" t="s">
        <v>12</v>
      </c>
      <c r="G771" t="s">
        <v>34</v>
      </c>
      <c r="H771" t="s">
        <v>21</v>
      </c>
      <c r="I771" t="s">
        <v>45</v>
      </c>
    </row>
    <row r="772" spans="1:9" x14ac:dyDescent="0.25">
      <c r="A772" s="1">
        <v>46062</v>
      </c>
      <c r="B772" t="s">
        <v>819</v>
      </c>
      <c r="C772" t="s">
        <v>17</v>
      </c>
      <c r="D772">
        <v>4356.49</v>
      </c>
      <c r="E772" t="s">
        <v>18</v>
      </c>
      <c r="F772" t="s">
        <v>19</v>
      </c>
      <c r="G772" t="s">
        <v>13</v>
      </c>
      <c r="H772" t="s">
        <v>35</v>
      </c>
      <c r="I772" t="s">
        <v>63</v>
      </c>
    </row>
    <row r="773" spans="1:9" x14ac:dyDescent="0.25">
      <c r="A773" s="1">
        <v>46063</v>
      </c>
      <c r="B773" t="s">
        <v>820</v>
      </c>
      <c r="C773" t="s">
        <v>10</v>
      </c>
      <c r="D773">
        <v>2295.52</v>
      </c>
      <c r="E773" t="s">
        <v>24</v>
      </c>
      <c r="F773" t="s">
        <v>25</v>
      </c>
      <c r="G773" t="s">
        <v>20</v>
      </c>
      <c r="H773" t="s">
        <v>14</v>
      </c>
      <c r="I773" t="s">
        <v>22</v>
      </c>
    </row>
    <row r="774" spans="1:9" x14ac:dyDescent="0.25">
      <c r="A774" s="1">
        <v>46064</v>
      </c>
      <c r="B774" t="s">
        <v>821</v>
      </c>
      <c r="C774" t="s">
        <v>17</v>
      </c>
      <c r="D774">
        <v>1050.2</v>
      </c>
      <c r="E774" t="s">
        <v>30</v>
      </c>
      <c r="F774" t="s">
        <v>12</v>
      </c>
      <c r="G774" t="s">
        <v>20</v>
      </c>
      <c r="H774" t="s">
        <v>35</v>
      </c>
      <c r="I774" t="s">
        <v>15</v>
      </c>
    </row>
    <row r="775" spans="1:9" x14ac:dyDescent="0.25">
      <c r="A775" s="1">
        <v>46065</v>
      </c>
      <c r="B775" t="s">
        <v>822</v>
      </c>
      <c r="C775" t="s">
        <v>10</v>
      </c>
      <c r="D775">
        <v>4862.1499999999996</v>
      </c>
      <c r="E775" t="s">
        <v>41</v>
      </c>
      <c r="F775" t="s">
        <v>33</v>
      </c>
      <c r="G775" t="s">
        <v>20</v>
      </c>
      <c r="H775" t="s">
        <v>27</v>
      </c>
      <c r="I775" t="s">
        <v>58</v>
      </c>
    </row>
    <row r="776" spans="1:9" x14ac:dyDescent="0.25">
      <c r="A776" s="1">
        <v>46066</v>
      </c>
      <c r="B776" t="s">
        <v>823</v>
      </c>
      <c r="C776" t="s">
        <v>17</v>
      </c>
      <c r="D776">
        <v>3469.1</v>
      </c>
      <c r="E776" t="s">
        <v>18</v>
      </c>
      <c r="F776" t="s">
        <v>33</v>
      </c>
      <c r="G776" t="s">
        <v>34</v>
      </c>
      <c r="H776" t="s">
        <v>21</v>
      </c>
      <c r="I776" t="s">
        <v>28</v>
      </c>
    </row>
    <row r="777" spans="1:9" x14ac:dyDescent="0.25">
      <c r="A777" s="1">
        <v>46067</v>
      </c>
      <c r="B777" t="s">
        <v>824</v>
      </c>
      <c r="C777" t="s">
        <v>10</v>
      </c>
      <c r="D777">
        <v>2361.66</v>
      </c>
      <c r="E777" t="s">
        <v>18</v>
      </c>
      <c r="F777" t="s">
        <v>33</v>
      </c>
      <c r="G777" t="s">
        <v>52</v>
      </c>
      <c r="H777" t="s">
        <v>53</v>
      </c>
      <c r="I777" t="s">
        <v>43</v>
      </c>
    </row>
    <row r="778" spans="1:9" x14ac:dyDescent="0.25">
      <c r="A778" s="1">
        <v>46068</v>
      </c>
      <c r="B778" t="s">
        <v>825</v>
      </c>
      <c r="C778" t="s">
        <v>10</v>
      </c>
      <c r="D778">
        <v>4682.74</v>
      </c>
      <c r="E778" t="s">
        <v>41</v>
      </c>
      <c r="F778" t="s">
        <v>33</v>
      </c>
      <c r="G778" t="s">
        <v>26</v>
      </c>
      <c r="H778" t="s">
        <v>67</v>
      </c>
      <c r="I778" t="s">
        <v>28</v>
      </c>
    </row>
    <row r="779" spans="1:9" x14ac:dyDescent="0.25">
      <c r="A779" s="1">
        <v>46069</v>
      </c>
      <c r="B779" t="s">
        <v>826</v>
      </c>
      <c r="C779" t="s">
        <v>17</v>
      </c>
      <c r="D779">
        <v>1534.47</v>
      </c>
      <c r="E779" t="s">
        <v>47</v>
      </c>
      <c r="F779" t="s">
        <v>33</v>
      </c>
      <c r="G779" t="s">
        <v>20</v>
      </c>
      <c r="H779" t="s">
        <v>38</v>
      </c>
      <c r="I779" t="s">
        <v>39</v>
      </c>
    </row>
    <row r="780" spans="1:9" x14ac:dyDescent="0.25">
      <c r="A780" s="1">
        <v>46070</v>
      </c>
      <c r="B780" t="s">
        <v>827</v>
      </c>
      <c r="C780" t="s">
        <v>10</v>
      </c>
      <c r="D780">
        <v>1681.78</v>
      </c>
      <c r="E780" t="s">
        <v>24</v>
      </c>
      <c r="F780" t="s">
        <v>12</v>
      </c>
      <c r="G780" t="s">
        <v>26</v>
      </c>
      <c r="H780" t="s">
        <v>48</v>
      </c>
      <c r="I780" t="s">
        <v>45</v>
      </c>
    </row>
    <row r="781" spans="1:9" x14ac:dyDescent="0.25">
      <c r="A781" s="1">
        <v>46071</v>
      </c>
      <c r="B781" t="s">
        <v>828</v>
      </c>
      <c r="C781" t="s">
        <v>10</v>
      </c>
      <c r="D781">
        <v>3711.49</v>
      </c>
      <c r="E781" t="s">
        <v>47</v>
      </c>
      <c r="F781" t="s">
        <v>25</v>
      </c>
      <c r="G781" t="s">
        <v>13</v>
      </c>
      <c r="H781" t="s">
        <v>57</v>
      </c>
      <c r="I781" t="s">
        <v>39</v>
      </c>
    </row>
    <row r="782" spans="1:9" x14ac:dyDescent="0.25">
      <c r="A782" s="1">
        <v>46072</v>
      </c>
      <c r="B782" t="s">
        <v>829</v>
      </c>
      <c r="C782" t="s">
        <v>17</v>
      </c>
      <c r="D782">
        <v>1265.02</v>
      </c>
      <c r="E782" t="s">
        <v>24</v>
      </c>
      <c r="F782" t="s">
        <v>25</v>
      </c>
      <c r="G782" t="s">
        <v>34</v>
      </c>
      <c r="H782" t="s">
        <v>42</v>
      </c>
      <c r="I782" t="s">
        <v>39</v>
      </c>
    </row>
    <row r="783" spans="1:9" x14ac:dyDescent="0.25">
      <c r="A783" s="1">
        <v>46073</v>
      </c>
      <c r="B783" t="s">
        <v>830</v>
      </c>
      <c r="C783" t="s">
        <v>17</v>
      </c>
      <c r="D783">
        <v>3276.27</v>
      </c>
      <c r="E783" t="s">
        <v>30</v>
      </c>
      <c r="F783" t="s">
        <v>19</v>
      </c>
      <c r="G783" t="s">
        <v>52</v>
      </c>
      <c r="H783" t="s">
        <v>27</v>
      </c>
      <c r="I783" t="s">
        <v>58</v>
      </c>
    </row>
    <row r="784" spans="1:9" x14ac:dyDescent="0.25">
      <c r="A784" s="1">
        <v>46074</v>
      </c>
      <c r="B784" t="s">
        <v>831</v>
      </c>
      <c r="C784" t="s">
        <v>17</v>
      </c>
      <c r="D784">
        <v>2389.15</v>
      </c>
      <c r="E784" t="s">
        <v>18</v>
      </c>
      <c r="F784" t="s">
        <v>19</v>
      </c>
      <c r="G784" t="s">
        <v>20</v>
      </c>
      <c r="H784" t="s">
        <v>27</v>
      </c>
      <c r="I784" t="s">
        <v>45</v>
      </c>
    </row>
    <row r="785" spans="1:9" x14ac:dyDescent="0.25">
      <c r="A785" s="1">
        <v>46075</v>
      </c>
      <c r="B785" t="s">
        <v>832</v>
      </c>
      <c r="C785" t="s">
        <v>10</v>
      </c>
      <c r="D785">
        <v>4461.6499999999996</v>
      </c>
      <c r="E785" t="s">
        <v>18</v>
      </c>
      <c r="F785" t="s">
        <v>19</v>
      </c>
      <c r="G785" t="s">
        <v>26</v>
      </c>
      <c r="H785" t="s">
        <v>48</v>
      </c>
      <c r="I785" t="s">
        <v>22</v>
      </c>
    </row>
    <row r="786" spans="1:9" x14ac:dyDescent="0.25">
      <c r="A786" s="1">
        <v>46076</v>
      </c>
      <c r="B786" t="s">
        <v>833</v>
      </c>
      <c r="C786" t="s">
        <v>10</v>
      </c>
      <c r="D786">
        <v>3052.88</v>
      </c>
      <c r="E786" t="s">
        <v>18</v>
      </c>
      <c r="F786" t="s">
        <v>33</v>
      </c>
      <c r="G786" t="s">
        <v>13</v>
      </c>
      <c r="H786" t="s">
        <v>48</v>
      </c>
      <c r="I786" t="s">
        <v>39</v>
      </c>
    </row>
    <row r="787" spans="1:9" x14ac:dyDescent="0.25">
      <c r="A787" s="1">
        <v>46077</v>
      </c>
      <c r="B787" t="s">
        <v>834</v>
      </c>
      <c r="C787" t="s">
        <v>17</v>
      </c>
      <c r="D787">
        <v>2148.11</v>
      </c>
      <c r="E787" t="s">
        <v>61</v>
      </c>
      <c r="F787" t="s">
        <v>19</v>
      </c>
      <c r="G787" t="s">
        <v>34</v>
      </c>
      <c r="H787" t="s">
        <v>38</v>
      </c>
      <c r="I787" t="s">
        <v>43</v>
      </c>
    </row>
    <row r="788" spans="1:9" x14ac:dyDescent="0.25">
      <c r="A788" s="1">
        <v>46078</v>
      </c>
      <c r="B788" t="s">
        <v>835</v>
      </c>
      <c r="C788" t="s">
        <v>10</v>
      </c>
      <c r="D788">
        <v>1927.83</v>
      </c>
      <c r="E788" t="s">
        <v>61</v>
      </c>
      <c r="F788" t="s">
        <v>25</v>
      </c>
      <c r="G788" t="s">
        <v>34</v>
      </c>
      <c r="H788" t="s">
        <v>21</v>
      </c>
      <c r="I788" t="s">
        <v>58</v>
      </c>
    </row>
    <row r="789" spans="1:9" x14ac:dyDescent="0.25">
      <c r="A789" s="1">
        <v>46079</v>
      </c>
      <c r="B789" t="s">
        <v>836</v>
      </c>
      <c r="C789" t="s">
        <v>10</v>
      </c>
      <c r="D789">
        <v>1774.46</v>
      </c>
      <c r="E789" t="s">
        <v>30</v>
      </c>
      <c r="F789" t="s">
        <v>12</v>
      </c>
      <c r="G789" t="s">
        <v>34</v>
      </c>
      <c r="H789" t="s">
        <v>57</v>
      </c>
      <c r="I789" t="s">
        <v>58</v>
      </c>
    </row>
    <row r="790" spans="1:9" x14ac:dyDescent="0.25">
      <c r="A790" s="1">
        <v>46080</v>
      </c>
      <c r="B790" t="s">
        <v>837</v>
      </c>
      <c r="C790" t="s">
        <v>10</v>
      </c>
      <c r="D790">
        <v>3075.99</v>
      </c>
      <c r="E790" t="s">
        <v>61</v>
      </c>
      <c r="F790" t="s">
        <v>33</v>
      </c>
      <c r="G790" t="s">
        <v>20</v>
      </c>
      <c r="H790" t="s">
        <v>35</v>
      </c>
      <c r="I790" t="s">
        <v>43</v>
      </c>
    </row>
    <row r="791" spans="1:9" x14ac:dyDescent="0.25">
      <c r="A791" s="1">
        <v>46081</v>
      </c>
      <c r="B791" t="s">
        <v>838</v>
      </c>
      <c r="C791" t="s">
        <v>10</v>
      </c>
      <c r="D791">
        <v>1314.44</v>
      </c>
      <c r="E791" t="s">
        <v>24</v>
      </c>
      <c r="F791" t="s">
        <v>19</v>
      </c>
      <c r="G791" t="s">
        <v>20</v>
      </c>
      <c r="H791" t="s">
        <v>27</v>
      </c>
      <c r="I791" t="s">
        <v>75</v>
      </c>
    </row>
    <row r="792" spans="1:9" x14ac:dyDescent="0.25">
      <c r="A792" s="1">
        <v>46082</v>
      </c>
      <c r="B792" t="s">
        <v>839</v>
      </c>
      <c r="C792" t="s">
        <v>17</v>
      </c>
      <c r="D792">
        <v>3060.74</v>
      </c>
      <c r="E792" t="s">
        <v>41</v>
      </c>
      <c r="F792" t="s">
        <v>19</v>
      </c>
      <c r="G792" t="s">
        <v>20</v>
      </c>
      <c r="H792" t="s">
        <v>57</v>
      </c>
      <c r="I792" t="s">
        <v>75</v>
      </c>
    </row>
    <row r="793" spans="1:9" x14ac:dyDescent="0.25">
      <c r="A793" s="1">
        <v>46083</v>
      </c>
      <c r="B793" t="s">
        <v>840</v>
      </c>
      <c r="C793" t="s">
        <v>10</v>
      </c>
      <c r="D793">
        <v>2171.4</v>
      </c>
      <c r="E793" t="s">
        <v>47</v>
      </c>
      <c r="F793" t="s">
        <v>25</v>
      </c>
      <c r="G793" t="s">
        <v>20</v>
      </c>
      <c r="H793" t="s">
        <v>38</v>
      </c>
      <c r="I793" t="s">
        <v>39</v>
      </c>
    </row>
    <row r="794" spans="1:9" x14ac:dyDescent="0.25">
      <c r="A794" s="1">
        <v>46084</v>
      </c>
      <c r="B794" t="s">
        <v>841</v>
      </c>
      <c r="C794" t="s">
        <v>17</v>
      </c>
      <c r="D794">
        <v>1640.94</v>
      </c>
      <c r="E794" t="s">
        <v>41</v>
      </c>
      <c r="F794" t="s">
        <v>12</v>
      </c>
      <c r="G794" t="s">
        <v>52</v>
      </c>
      <c r="H794" t="s">
        <v>21</v>
      </c>
      <c r="I794" t="s">
        <v>75</v>
      </c>
    </row>
    <row r="795" spans="1:9" x14ac:dyDescent="0.25">
      <c r="A795" s="1">
        <v>46085</v>
      </c>
      <c r="B795" t="s">
        <v>842</v>
      </c>
      <c r="C795" t="s">
        <v>10</v>
      </c>
      <c r="D795">
        <v>1643.46</v>
      </c>
      <c r="E795" t="s">
        <v>47</v>
      </c>
      <c r="F795" t="s">
        <v>33</v>
      </c>
      <c r="G795" t="s">
        <v>13</v>
      </c>
      <c r="H795" t="s">
        <v>38</v>
      </c>
      <c r="I795" t="s">
        <v>43</v>
      </c>
    </row>
    <row r="796" spans="1:9" x14ac:dyDescent="0.25">
      <c r="A796" s="1">
        <v>46086</v>
      </c>
      <c r="B796" t="s">
        <v>843</v>
      </c>
      <c r="C796" t="s">
        <v>17</v>
      </c>
      <c r="D796">
        <v>1377.39</v>
      </c>
      <c r="E796" t="s">
        <v>30</v>
      </c>
      <c r="F796" t="s">
        <v>12</v>
      </c>
      <c r="G796" t="s">
        <v>52</v>
      </c>
      <c r="H796" t="s">
        <v>57</v>
      </c>
      <c r="I796" t="s">
        <v>45</v>
      </c>
    </row>
    <row r="797" spans="1:9" x14ac:dyDescent="0.25">
      <c r="A797" s="1">
        <v>46087</v>
      </c>
      <c r="B797" t="s">
        <v>844</v>
      </c>
      <c r="C797" t="s">
        <v>17</v>
      </c>
      <c r="D797">
        <v>2290.36</v>
      </c>
      <c r="E797" t="s">
        <v>24</v>
      </c>
      <c r="F797" t="s">
        <v>12</v>
      </c>
      <c r="G797" t="s">
        <v>52</v>
      </c>
      <c r="H797" t="s">
        <v>67</v>
      </c>
      <c r="I797" t="s">
        <v>22</v>
      </c>
    </row>
    <row r="798" spans="1:9" x14ac:dyDescent="0.25">
      <c r="A798" s="1">
        <v>46088</v>
      </c>
      <c r="B798" t="s">
        <v>845</v>
      </c>
      <c r="C798" t="s">
        <v>17</v>
      </c>
      <c r="D798">
        <v>3637.14</v>
      </c>
      <c r="E798" t="s">
        <v>37</v>
      </c>
      <c r="F798" t="s">
        <v>19</v>
      </c>
      <c r="G798" t="s">
        <v>26</v>
      </c>
      <c r="H798" t="s">
        <v>35</v>
      </c>
      <c r="I798" t="s">
        <v>58</v>
      </c>
    </row>
    <row r="799" spans="1:9" x14ac:dyDescent="0.25">
      <c r="A799" s="1">
        <v>46089</v>
      </c>
      <c r="B799" t="s">
        <v>846</v>
      </c>
      <c r="C799" t="s">
        <v>10</v>
      </c>
      <c r="D799">
        <v>1724.18</v>
      </c>
      <c r="E799" t="s">
        <v>47</v>
      </c>
      <c r="F799" t="s">
        <v>33</v>
      </c>
      <c r="G799" t="s">
        <v>26</v>
      </c>
      <c r="H799" t="s">
        <v>42</v>
      </c>
      <c r="I799" t="s">
        <v>43</v>
      </c>
    </row>
    <row r="800" spans="1:9" x14ac:dyDescent="0.25">
      <c r="A800" s="1">
        <v>46090</v>
      </c>
      <c r="B800" t="s">
        <v>847</v>
      </c>
      <c r="C800" t="s">
        <v>17</v>
      </c>
      <c r="D800">
        <v>2417.6999999999998</v>
      </c>
      <c r="E800" t="s">
        <v>51</v>
      </c>
      <c r="F800" t="s">
        <v>33</v>
      </c>
      <c r="G800" t="s">
        <v>34</v>
      </c>
      <c r="H800" t="s">
        <v>42</v>
      </c>
      <c r="I800" t="s">
        <v>28</v>
      </c>
    </row>
    <row r="801" spans="1:9" x14ac:dyDescent="0.25">
      <c r="A801" s="1">
        <v>46091</v>
      </c>
      <c r="B801" t="s">
        <v>848</v>
      </c>
      <c r="C801" t="s">
        <v>17</v>
      </c>
      <c r="D801">
        <v>1487.11</v>
      </c>
      <c r="E801" t="s">
        <v>24</v>
      </c>
      <c r="F801" t="s">
        <v>19</v>
      </c>
      <c r="G801" t="s">
        <v>13</v>
      </c>
      <c r="H801" t="s">
        <v>42</v>
      </c>
      <c r="I801" t="s">
        <v>15</v>
      </c>
    </row>
    <row r="802" spans="1:9" x14ac:dyDescent="0.25">
      <c r="A802" s="1">
        <v>46092</v>
      </c>
      <c r="B802" t="s">
        <v>849</v>
      </c>
      <c r="C802" t="s">
        <v>10</v>
      </c>
      <c r="D802">
        <v>1268.75</v>
      </c>
      <c r="E802" t="s">
        <v>30</v>
      </c>
      <c r="F802" t="s">
        <v>25</v>
      </c>
      <c r="G802" t="s">
        <v>20</v>
      </c>
      <c r="H802" t="s">
        <v>67</v>
      </c>
      <c r="I802" t="s">
        <v>43</v>
      </c>
    </row>
    <row r="803" spans="1:9" x14ac:dyDescent="0.25">
      <c r="A803" s="1">
        <v>46093</v>
      </c>
      <c r="B803" t="s">
        <v>850</v>
      </c>
      <c r="C803" t="s">
        <v>10</v>
      </c>
      <c r="D803">
        <v>3439.16</v>
      </c>
      <c r="E803" t="s">
        <v>61</v>
      </c>
      <c r="F803" t="s">
        <v>12</v>
      </c>
      <c r="G803" t="s">
        <v>52</v>
      </c>
      <c r="H803" t="s">
        <v>53</v>
      </c>
      <c r="I803" t="s">
        <v>63</v>
      </c>
    </row>
    <row r="804" spans="1:9" x14ac:dyDescent="0.25">
      <c r="A804" s="1">
        <v>46094</v>
      </c>
      <c r="B804" t="s">
        <v>851</v>
      </c>
      <c r="C804" t="s">
        <v>17</v>
      </c>
      <c r="D804">
        <v>2978.73</v>
      </c>
      <c r="E804" t="s">
        <v>37</v>
      </c>
      <c r="F804" t="s">
        <v>33</v>
      </c>
      <c r="G804" t="s">
        <v>52</v>
      </c>
      <c r="H804" t="s">
        <v>48</v>
      </c>
      <c r="I804" t="s">
        <v>45</v>
      </c>
    </row>
    <row r="805" spans="1:9" x14ac:dyDescent="0.25">
      <c r="A805" s="1">
        <v>46095</v>
      </c>
      <c r="B805" t="s">
        <v>852</v>
      </c>
      <c r="C805" t="s">
        <v>10</v>
      </c>
      <c r="D805">
        <v>2851.46</v>
      </c>
      <c r="E805" t="s">
        <v>37</v>
      </c>
      <c r="F805" t="s">
        <v>25</v>
      </c>
      <c r="G805" t="s">
        <v>20</v>
      </c>
      <c r="H805" t="s">
        <v>27</v>
      </c>
      <c r="I805" t="s">
        <v>45</v>
      </c>
    </row>
    <row r="806" spans="1:9" x14ac:dyDescent="0.25">
      <c r="A806" s="1">
        <v>46096</v>
      </c>
      <c r="B806" t="s">
        <v>853</v>
      </c>
      <c r="C806" t="s">
        <v>17</v>
      </c>
      <c r="D806">
        <v>1965.31</v>
      </c>
      <c r="E806" t="s">
        <v>61</v>
      </c>
      <c r="F806" t="s">
        <v>19</v>
      </c>
      <c r="G806" t="s">
        <v>26</v>
      </c>
      <c r="H806" t="s">
        <v>14</v>
      </c>
      <c r="I806" t="s">
        <v>45</v>
      </c>
    </row>
    <row r="807" spans="1:9" x14ac:dyDescent="0.25">
      <c r="A807" s="1">
        <v>46097</v>
      </c>
      <c r="B807" t="s">
        <v>854</v>
      </c>
      <c r="C807" t="s">
        <v>17</v>
      </c>
      <c r="D807">
        <v>3902.29</v>
      </c>
      <c r="E807" t="s">
        <v>61</v>
      </c>
      <c r="F807" t="s">
        <v>12</v>
      </c>
      <c r="G807" t="s">
        <v>52</v>
      </c>
      <c r="H807" t="s">
        <v>42</v>
      </c>
      <c r="I807" t="s">
        <v>58</v>
      </c>
    </row>
    <row r="808" spans="1:9" x14ac:dyDescent="0.25">
      <c r="A808" s="1">
        <v>46098</v>
      </c>
      <c r="B808" t="s">
        <v>855</v>
      </c>
      <c r="C808" t="s">
        <v>10</v>
      </c>
      <c r="D808">
        <v>2855.92</v>
      </c>
      <c r="E808" t="s">
        <v>41</v>
      </c>
      <c r="F808" t="s">
        <v>33</v>
      </c>
      <c r="G808" t="s">
        <v>34</v>
      </c>
      <c r="H808" t="s">
        <v>14</v>
      </c>
      <c r="I808" t="s">
        <v>22</v>
      </c>
    </row>
    <row r="809" spans="1:9" x14ac:dyDescent="0.25">
      <c r="A809" s="1">
        <v>46099</v>
      </c>
      <c r="B809" t="s">
        <v>856</v>
      </c>
      <c r="C809" t="s">
        <v>10</v>
      </c>
      <c r="D809">
        <v>4587.16</v>
      </c>
      <c r="E809" t="s">
        <v>24</v>
      </c>
      <c r="F809" t="s">
        <v>19</v>
      </c>
      <c r="G809" t="s">
        <v>52</v>
      </c>
      <c r="H809" t="s">
        <v>38</v>
      </c>
      <c r="I809" t="s">
        <v>39</v>
      </c>
    </row>
    <row r="810" spans="1:9" x14ac:dyDescent="0.25">
      <c r="A810" s="1">
        <v>46100</v>
      </c>
      <c r="B810" t="s">
        <v>857</v>
      </c>
      <c r="C810" t="s">
        <v>17</v>
      </c>
      <c r="D810">
        <v>4186.7</v>
      </c>
      <c r="E810" t="s">
        <v>51</v>
      </c>
      <c r="F810" t="s">
        <v>25</v>
      </c>
      <c r="G810" t="s">
        <v>26</v>
      </c>
      <c r="H810" t="s">
        <v>48</v>
      </c>
      <c r="I810" t="s">
        <v>39</v>
      </c>
    </row>
    <row r="811" spans="1:9" x14ac:dyDescent="0.25">
      <c r="A811" s="1">
        <v>46101</v>
      </c>
      <c r="B811" t="s">
        <v>858</v>
      </c>
      <c r="C811" t="s">
        <v>10</v>
      </c>
      <c r="D811">
        <v>1146</v>
      </c>
      <c r="E811" t="s">
        <v>18</v>
      </c>
      <c r="F811" t="s">
        <v>33</v>
      </c>
      <c r="G811" t="s">
        <v>13</v>
      </c>
      <c r="H811" t="s">
        <v>67</v>
      </c>
      <c r="I811" t="s">
        <v>15</v>
      </c>
    </row>
    <row r="812" spans="1:9" x14ac:dyDescent="0.25">
      <c r="A812" s="1">
        <v>46102</v>
      </c>
      <c r="B812" t="s">
        <v>859</v>
      </c>
      <c r="C812" t="s">
        <v>17</v>
      </c>
      <c r="D812">
        <v>4652.46</v>
      </c>
      <c r="E812" t="s">
        <v>11</v>
      </c>
      <c r="F812" t="s">
        <v>33</v>
      </c>
      <c r="G812" t="s">
        <v>34</v>
      </c>
      <c r="H812" t="s">
        <v>27</v>
      </c>
      <c r="I812" t="s">
        <v>58</v>
      </c>
    </row>
    <row r="813" spans="1:9" x14ac:dyDescent="0.25">
      <c r="A813" s="1">
        <v>46103</v>
      </c>
      <c r="B813" t="s">
        <v>860</v>
      </c>
      <c r="C813" t="s">
        <v>10</v>
      </c>
      <c r="D813">
        <v>2528.66</v>
      </c>
      <c r="E813" t="s">
        <v>11</v>
      </c>
      <c r="F813" t="s">
        <v>25</v>
      </c>
      <c r="G813" t="s">
        <v>34</v>
      </c>
      <c r="H813" t="s">
        <v>21</v>
      </c>
      <c r="I813" t="s">
        <v>75</v>
      </c>
    </row>
    <row r="814" spans="1:9" x14ac:dyDescent="0.25">
      <c r="A814" s="1">
        <v>46104</v>
      </c>
      <c r="B814" t="s">
        <v>861</v>
      </c>
      <c r="C814" t="s">
        <v>10</v>
      </c>
      <c r="D814">
        <v>1920.74</v>
      </c>
      <c r="E814" t="s">
        <v>61</v>
      </c>
      <c r="F814" t="s">
        <v>33</v>
      </c>
      <c r="G814" t="s">
        <v>52</v>
      </c>
      <c r="H814" t="s">
        <v>57</v>
      </c>
      <c r="I814" t="s">
        <v>28</v>
      </c>
    </row>
    <row r="815" spans="1:9" x14ac:dyDescent="0.25">
      <c r="A815" s="1">
        <v>46105</v>
      </c>
      <c r="B815" t="s">
        <v>862</v>
      </c>
      <c r="C815" t="s">
        <v>10</v>
      </c>
      <c r="D815">
        <v>4314.96</v>
      </c>
      <c r="E815" t="s">
        <v>61</v>
      </c>
      <c r="F815" t="s">
        <v>25</v>
      </c>
      <c r="G815" t="s">
        <v>13</v>
      </c>
      <c r="H815" t="s">
        <v>27</v>
      </c>
      <c r="I815" t="s">
        <v>75</v>
      </c>
    </row>
    <row r="816" spans="1:9" x14ac:dyDescent="0.25">
      <c r="A816" s="1">
        <v>46106</v>
      </c>
      <c r="B816" t="s">
        <v>863</v>
      </c>
      <c r="C816" t="s">
        <v>10</v>
      </c>
      <c r="D816">
        <v>3778.02</v>
      </c>
      <c r="E816" t="s">
        <v>30</v>
      </c>
      <c r="F816" t="s">
        <v>12</v>
      </c>
      <c r="G816" t="s">
        <v>52</v>
      </c>
      <c r="H816" t="s">
        <v>35</v>
      </c>
      <c r="I816" t="s">
        <v>75</v>
      </c>
    </row>
    <row r="817" spans="1:9" x14ac:dyDescent="0.25">
      <c r="A817" s="1">
        <v>46107</v>
      </c>
      <c r="B817" t="s">
        <v>864</v>
      </c>
      <c r="C817" t="s">
        <v>17</v>
      </c>
      <c r="D817">
        <v>2374.77</v>
      </c>
      <c r="E817" t="s">
        <v>24</v>
      </c>
      <c r="F817" t="s">
        <v>33</v>
      </c>
      <c r="G817" t="s">
        <v>26</v>
      </c>
      <c r="H817" t="s">
        <v>27</v>
      </c>
      <c r="I817" t="s">
        <v>15</v>
      </c>
    </row>
    <row r="818" spans="1:9" x14ac:dyDescent="0.25">
      <c r="A818" s="1">
        <v>46108</v>
      </c>
      <c r="B818" t="s">
        <v>865</v>
      </c>
      <c r="C818" t="s">
        <v>17</v>
      </c>
      <c r="D818">
        <v>1892.7</v>
      </c>
      <c r="E818" t="s">
        <v>30</v>
      </c>
      <c r="F818" t="s">
        <v>25</v>
      </c>
      <c r="G818" t="s">
        <v>34</v>
      </c>
      <c r="H818" t="s">
        <v>57</v>
      </c>
      <c r="I818" t="s">
        <v>31</v>
      </c>
    </row>
    <row r="819" spans="1:9" x14ac:dyDescent="0.25">
      <c r="A819" s="1">
        <v>46109</v>
      </c>
      <c r="B819" t="s">
        <v>866</v>
      </c>
      <c r="C819" t="s">
        <v>10</v>
      </c>
      <c r="D819">
        <v>1095.04</v>
      </c>
      <c r="E819" t="s">
        <v>30</v>
      </c>
      <c r="F819" t="s">
        <v>25</v>
      </c>
      <c r="G819" t="s">
        <v>52</v>
      </c>
      <c r="H819" t="s">
        <v>14</v>
      </c>
      <c r="I819" t="s">
        <v>15</v>
      </c>
    </row>
    <row r="820" spans="1:9" x14ac:dyDescent="0.25">
      <c r="A820" s="1">
        <v>46110</v>
      </c>
      <c r="B820" t="s">
        <v>867</v>
      </c>
      <c r="C820" t="s">
        <v>10</v>
      </c>
      <c r="D820">
        <v>3911.67</v>
      </c>
      <c r="E820" t="s">
        <v>11</v>
      </c>
      <c r="F820" t="s">
        <v>12</v>
      </c>
      <c r="G820" t="s">
        <v>34</v>
      </c>
      <c r="H820" t="s">
        <v>27</v>
      </c>
      <c r="I820" t="s">
        <v>75</v>
      </c>
    </row>
    <row r="821" spans="1:9" x14ac:dyDescent="0.25">
      <c r="A821" s="1">
        <v>46111</v>
      </c>
      <c r="B821" t="s">
        <v>868</v>
      </c>
      <c r="C821" t="s">
        <v>17</v>
      </c>
      <c r="D821">
        <v>3286.6</v>
      </c>
      <c r="E821" t="s">
        <v>11</v>
      </c>
      <c r="F821" t="s">
        <v>33</v>
      </c>
      <c r="G821" t="s">
        <v>34</v>
      </c>
      <c r="H821" t="s">
        <v>27</v>
      </c>
      <c r="I821" t="s">
        <v>63</v>
      </c>
    </row>
    <row r="822" spans="1:9" x14ac:dyDescent="0.25">
      <c r="A822" s="1">
        <v>46112</v>
      </c>
      <c r="B822" t="s">
        <v>869</v>
      </c>
      <c r="C822" t="s">
        <v>17</v>
      </c>
      <c r="D822">
        <v>4146.3500000000004</v>
      </c>
      <c r="E822" t="s">
        <v>37</v>
      </c>
      <c r="F822" t="s">
        <v>25</v>
      </c>
      <c r="G822" t="s">
        <v>20</v>
      </c>
      <c r="H822" t="s">
        <v>21</v>
      </c>
      <c r="I822" t="s">
        <v>58</v>
      </c>
    </row>
    <row r="823" spans="1:9" x14ac:dyDescent="0.25">
      <c r="A823" s="1">
        <v>46113</v>
      </c>
      <c r="B823" t="s">
        <v>870</v>
      </c>
      <c r="C823" t="s">
        <v>17</v>
      </c>
      <c r="D823">
        <v>2315.3200000000002</v>
      </c>
      <c r="E823" t="s">
        <v>30</v>
      </c>
      <c r="F823" t="s">
        <v>33</v>
      </c>
      <c r="G823" t="s">
        <v>26</v>
      </c>
      <c r="H823" t="s">
        <v>38</v>
      </c>
      <c r="I823" t="s">
        <v>45</v>
      </c>
    </row>
    <row r="824" spans="1:9" x14ac:dyDescent="0.25">
      <c r="A824" s="1">
        <v>46114</v>
      </c>
      <c r="B824" t="s">
        <v>871</v>
      </c>
      <c r="C824" t="s">
        <v>17</v>
      </c>
      <c r="D824">
        <v>2401.29</v>
      </c>
      <c r="E824" t="s">
        <v>61</v>
      </c>
      <c r="F824" t="s">
        <v>19</v>
      </c>
      <c r="G824" t="s">
        <v>34</v>
      </c>
      <c r="H824" t="s">
        <v>48</v>
      </c>
      <c r="I824" t="s">
        <v>28</v>
      </c>
    </row>
    <row r="825" spans="1:9" x14ac:dyDescent="0.25">
      <c r="A825" s="1">
        <v>46115</v>
      </c>
      <c r="B825" t="s">
        <v>872</v>
      </c>
      <c r="C825" t="s">
        <v>10</v>
      </c>
      <c r="D825">
        <v>2808.33</v>
      </c>
      <c r="E825" t="s">
        <v>30</v>
      </c>
      <c r="F825" t="s">
        <v>12</v>
      </c>
      <c r="G825" t="s">
        <v>20</v>
      </c>
      <c r="H825" t="s">
        <v>67</v>
      </c>
      <c r="I825" t="s">
        <v>31</v>
      </c>
    </row>
    <row r="826" spans="1:9" x14ac:dyDescent="0.25">
      <c r="A826" s="1">
        <v>46116</v>
      </c>
      <c r="B826" t="s">
        <v>873</v>
      </c>
      <c r="C826" t="s">
        <v>10</v>
      </c>
      <c r="D826">
        <v>1138.56</v>
      </c>
      <c r="E826" t="s">
        <v>18</v>
      </c>
      <c r="F826" t="s">
        <v>19</v>
      </c>
      <c r="G826" t="s">
        <v>20</v>
      </c>
      <c r="H826" t="s">
        <v>42</v>
      </c>
      <c r="I826" t="s">
        <v>75</v>
      </c>
    </row>
    <row r="827" spans="1:9" x14ac:dyDescent="0.25">
      <c r="A827" s="1">
        <v>46117</v>
      </c>
      <c r="B827" t="s">
        <v>874</v>
      </c>
      <c r="C827" t="s">
        <v>10</v>
      </c>
      <c r="D827">
        <v>1558.51</v>
      </c>
      <c r="E827" t="s">
        <v>30</v>
      </c>
      <c r="F827" t="s">
        <v>33</v>
      </c>
      <c r="G827" t="s">
        <v>26</v>
      </c>
      <c r="H827" t="s">
        <v>14</v>
      </c>
      <c r="I827" t="s">
        <v>63</v>
      </c>
    </row>
    <row r="828" spans="1:9" x14ac:dyDescent="0.25">
      <c r="A828" s="1">
        <v>46118</v>
      </c>
      <c r="B828" t="s">
        <v>875</v>
      </c>
      <c r="C828" t="s">
        <v>10</v>
      </c>
      <c r="D828">
        <v>4905.74</v>
      </c>
      <c r="E828" t="s">
        <v>41</v>
      </c>
      <c r="F828" t="s">
        <v>33</v>
      </c>
      <c r="G828" t="s">
        <v>34</v>
      </c>
      <c r="H828" t="s">
        <v>21</v>
      </c>
      <c r="I828" t="s">
        <v>75</v>
      </c>
    </row>
    <row r="829" spans="1:9" x14ac:dyDescent="0.25">
      <c r="A829" s="1">
        <v>46119</v>
      </c>
      <c r="B829" t="s">
        <v>876</v>
      </c>
      <c r="C829" t="s">
        <v>17</v>
      </c>
      <c r="D829">
        <v>1546.41</v>
      </c>
      <c r="E829" t="s">
        <v>61</v>
      </c>
      <c r="F829" t="s">
        <v>33</v>
      </c>
      <c r="G829" t="s">
        <v>13</v>
      </c>
      <c r="H829" t="s">
        <v>14</v>
      </c>
      <c r="I829" t="s">
        <v>31</v>
      </c>
    </row>
    <row r="830" spans="1:9" x14ac:dyDescent="0.25">
      <c r="A830" s="1">
        <v>46120</v>
      </c>
      <c r="B830" t="s">
        <v>877</v>
      </c>
      <c r="C830" t="s">
        <v>17</v>
      </c>
      <c r="D830">
        <v>4357.2700000000004</v>
      </c>
      <c r="E830" t="s">
        <v>47</v>
      </c>
      <c r="F830" t="s">
        <v>19</v>
      </c>
      <c r="G830" t="s">
        <v>13</v>
      </c>
      <c r="H830" t="s">
        <v>57</v>
      </c>
      <c r="I830" t="s">
        <v>75</v>
      </c>
    </row>
    <row r="831" spans="1:9" x14ac:dyDescent="0.25">
      <c r="A831" s="1">
        <v>46121</v>
      </c>
      <c r="B831" t="s">
        <v>878</v>
      </c>
      <c r="C831" t="s">
        <v>17</v>
      </c>
      <c r="D831">
        <v>1665.43</v>
      </c>
      <c r="E831" t="s">
        <v>51</v>
      </c>
      <c r="F831" t="s">
        <v>12</v>
      </c>
      <c r="G831" t="s">
        <v>26</v>
      </c>
      <c r="H831" t="s">
        <v>14</v>
      </c>
      <c r="I831" t="s">
        <v>39</v>
      </c>
    </row>
    <row r="832" spans="1:9" x14ac:dyDescent="0.25">
      <c r="A832" s="1">
        <v>46122</v>
      </c>
      <c r="B832" t="s">
        <v>879</v>
      </c>
      <c r="C832" t="s">
        <v>17</v>
      </c>
      <c r="D832">
        <v>1407.33</v>
      </c>
      <c r="E832" t="s">
        <v>47</v>
      </c>
      <c r="F832" t="s">
        <v>19</v>
      </c>
      <c r="G832" t="s">
        <v>34</v>
      </c>
      <c r="H832" t="s">
        <v>42</v>
      </c>
      <c r="I832" t="s">
        <v>15</v>
      </c>
    </row>
    <row r="833" spans="1:9" x14ac:dyDescent="0.25">
      <c r="A833" s="1">
        <v>46123</v>
      </c>
      <c r="B833" t="s">
        <v>880</v>
      </c>
      <c r="C833" t="s">
        <v>10</v>
      </c>
      <c r="D833">
        <v>1034.5899999999999</v>
      </c>
      <c r="E833" t="s">
        <v>18</v>
      </c>
      <c r="F833" t="s">
        <v>33</v>
      </c>
      <c r="G833" t="s">
        <v>13</v>
      </c>
      <c r="H833" t="s">
        <v>21</v>
      </c>
      <c r="I833" t="s">
        <v>43</v>
      </c>
    </row>
    <row r="834" spans="1:9" x14ac:dyDescent="0.25">
      <c r="A834" s="1">
        <v>46124</v>
      </c>
      <c r="B834" t="s">
        <v>881</v>
      </c>
      <c r="C834" t="s">
        <v>17</v>
      </c>
      <c r="D834">
        <v>2923.47</v>
      </c>
      <c r="E834" t="s">
        <v>51</v>
      </c>
      <c r="F834" t="s">
        <v>19</v>
      </c>
      <c r="G834" t="s">
        <v>52</v>
      </c>
      <c r="H834" t="s">
        <v>42</v>
      </c>
      <c r="I834" t="s">
        <v>39</v>
      </c>
    </row>
    <row r="835" spans="1:9" x14ac:dyDescent="0.25">
      <c r="A835" s="1">
        <v>46125</v>
      </c>
      <c r="B835" t="s">
        <v>882</v>
      </c>
      <c r="C835" t="s">
        <v>10</v>
      </c>
      <c r="D835">
        <v>2483.85</v>
      </c>
      <c r="E835" t="s">
        <v>11</v>
      </c>
      <c r="F835" t="s">
        <v>19</v>
      </c>
      <c r="G835" t="s">
        <v>13</v>
      </c>
      <c r="H835" t="s">
        <v>35</v>
      </c>
      <c r="I835" t="s">
        <v>22</v>
      </c>
    </row>
    <row r="836" spans="1:9" x14ac:dyDescent="0.25">
      <c r="A836" s="1">
        <v>46126</v>
      </c>
      <c r="B836" t="s">
        <v>883</v>
      </c>
      <c r="C836" t="s">
        <v>17</v>
      </c>
      <c r="D836">
        <v>4429.97</v>
      </c>
      <c r="E836" t="s">
        <v>30</v>
      </c>
      <c r="F836" t="s">
        <v>33</v>
      </c>
      <c r="G836" t="s">
        <v>13</v>
      </c>
      <c r="H836" t="s">
        <v>35</v>
      </c>
      <c r="I836" t="s">
        <v>22</v>
      </c>
    </row>
    <row r="837" spans="1:9" x14ac:dyDescent="0.25">
      <c r="A837" s="1">
        <v>46127</v>
      </c>
      <c r="B837" t="s">
        <v>884</v>
      </c>
      <c r="C837" t="s">
        <v>10</v>
      </c>
      <c r="D837">
        <v>4885.8500000000004</v>
      </c>
      <c r="E837" t="s">
        <v>37</v>
      </c>
      <c r="F837" t="s">
        <v>33</v>
      </c>
      <c r="G837" t="s">
        <v>20</v>
      </c>
      <c r="H837" t="s">
        <v>27</v>
      </c>
      <c r="I837" t="s">
        <v>15</v>
      </c>
    </row>
    <row r="838" spans="1:9" x14ac:dyDescent="0.25">
      <c r="A838" s="1">
        <v>46128</v>
      </c>
      <c r="B838" t="s">
        <v>885</v>
      </c>
      <c r="C838" t="s">
        <v>17</v>
      </c>
      <c r="D838">
        <v>4691.66</v>
      </c>
      <c r="E838" t="s">
        <v>30</v>
      </c>
      <c r="F838" t="s">
        <v>25</v>
      </c>
      <c r="G838" t="s">
        <v>52</v>
      </c>
      <c r="H838" t="s">
        <v>27</v>
      </c>
      <c r="I838" t="s">
        <v>63</v>
      </c>
    </row>
    <row r="839" spans="1:9" x14ac:dyDescent="0.25">
      <c r="A839" s="1">
        <v>46129</v>
      </c>
      <c r="B839" t="s">
        <v>886</v>
      </c>
      <c r="C839" t="s">
        <v>17</v>
      </c>
      <c r="D839">
        <v>4401.07</v>
      </c>
      <c r="E839" t="s">
        <v>51</v>
      </c>
      <c r="F839" t="s">
        <v>25</v>
      </c>
      <c r="G839" t="s">
        <v>52</v>
      </c>
      <c r="H839" t="s">
        <v>53</v>
      </c>
      <c r="I839" t="s">
        <v>45</v>
      </c>
    </row>
    <row r="840" spans="1:9" x14ac:dyDescent="0.25">
      <c r="A840" s="1">
        <v>46130</v>
      </c>
      <c r="B840" t="s">
        <v>887</v>
      </c>
      <c r="C840" t="s">
        <v>17</v>
      </c>
      <c r="D840">
        <v>3274.94</v>
      </c>
      <c r="E840" t="s">
        <v>24</v>
      </c>
      <c r="F840" t="s">
        <v>25</v>
      </c>
      <c r="G840" t="s">
        <v>20</v>
      </c>
      <c r="H840" t="s">
        <v>48</v>
      </c>
      <c r="I840" t="s">
        <v>43</v>
      </c>
    </row>
    <row r="841" spans="1:9" x14ac:dyDescent="0.25">
      <c r="A841" s="1">
        <v>46131</v>
      </c>
      <c r="B841" t="s">
        <v>888</v>
      </c>
      <c r="C841" t="s">
        <v>17</v>
      </c>
      <c r="D841">
        <v>3722.05</v>
      </c>
      <c r="E841" t="s">
        <v>37</v>
      </c>
      <c r="F841" t="s">
        <v>25</v>
      </c>
      <c r="G841" t="s">
        <v>13</v>
      </c>
      <c r="H841" t="s">
        <v>21</v>
      </c>
      <c r="I841" t="s">
        <v>39</v>
      </c>
    </row>
    <row r="842" spans="1:9" x14ac:dyDescent="0.25">
      <c r="A842" s="1">
        <v>46132</v>
      </c>
      <c r="B842" t="s">
        <v>889</v>
      </c>
      <c r="C842" t="s">
        <v>17</v>
      </c>
      <c r="D842">
        <v>3078.13</v>
      </c>
      <c r="E842" t="s">
        <v>11</v>
      </c>
      <c r="F842" t="s">
        <v>33</v>
      </c>
      <c r="G842" t="s">
        <v>26</v>
      </c>
      <c r="H842" t="s">
        <v>35</v>
      </c>
      <c r="I842" t="s">
        <v>22</v>
      </c>
    </row>
    <row r="843" spans="1:9" x14ac:dyDescent="0.25">
      <c r="A843" s="1">
        <v>46133</v>
      </c>
      <c r="B843" t="s">
        <v>890</v>
      </c>
      <c r="C843" t="s">
        <v>10</v>
      </c>
      <c r="D843">
        <v>2379.58</v>
      </c>
      <c r="E843" t="s">
        <v>24</v>
      </c>
      <c r="F843" t="s">
        <v>33</v>
      </c>
      <c r="G843" t="s">
        <v>20</v>
      </c>
      <c r="H843" t="s">
        <v>21</v>
      </c>
      <c r="I843" t="s">
        <v>31</v>
      </c>
    </row>
    <row r="844" spans="1:9" x14ac:dyDescent="0.25">
      <c r="A844" s="1">
        <v>46134</v>
      </c>
      <c r="B844" t="s">
        <v>891</v>
      </c>
      <c r="C844" t="s">
        <v>17</v>
      </c>
      <c r="D844">
        <v>2234.9299999999998</v>
      </c>
      <c r="E844" t="s">
        <v>37</v>
      </c>
      <c r="F844" t="s">
        <v>25</v>
      </c>
      <c r="G844" t="s">
        <v>20</v>
      </c>
      <c r="H844" t="s">
        <v>53</v>
      </c>
      <c r="I844" t="s">
        <v>63</v>
      </c>
    </row>
    <row r="845" spans="1:9" x14ac:dyDescent="0.25">
      <c r="A845" s="1">
        <v>46135</v>
      </c>
      <c r="B845" t="s">
        <v>892</v>
      </c>
      <c r="C845" t="s">
        <v>10</v>
      </c>
      <c r="D845">
        <v>4411.3500000000004</v>
      </c>
      <c r="E845" t="s">
        <v>11</v>
      </c>
      <c r="F845" t="s">
        <v>25</v>
      </c>
      <c r="G845" t="s">
        <v>26</v>
      </c>
      <c r="H845" t="s">
        <v>35</v>
      </c>
      <c r="I845" t="s">
        <v>58</v>
      </c>
    </row>
    <row r="846" spans="1:9" x14ac:dyDescent="0.25">
      <c r="A846" s="1">
        <v>46136</v>
      </c>
      <c r="B846" t="s">
        <v>893</v>
      </c>
      <c r="C846" t="s">
        <v>17</v>
      </c>
      <c r="D846">
        <v>3255.33</v>
      </c>
      <c r="E846" t="s">
        <v>47</v>
      </c>
      <c r="F846" t="s">
        <v>12</v>
      </c>
      <c r="G846" t="s">
        <v>52</v>
      </c>
      <c r="H846" t="s">
        <v>67</v>
      </c>
      <c r="I846" t="s">
        <v>63</v>
      </c>
    </row>
    <row r="847" spans="1:9" x14ac:dyDescent="0.25">
      <c r="A847" s="1">
        <v>46137</v>
      </c>
      <c r="B847" t="s">
        <v>894</v>
      </c>
      <c r="C847" t="s">
        <v>17</v>
      </c>
      <c r="D847">
        <v>1107.06</v>
      </c>
      <c r="E847" t="s">
        <v>51</v>
      </c>
      <c r="F847" t="s">
        <v>25</v>
      </c>
      <c r="G847" t="s">
        <v>52</v>
      </c>
      <c r="H847" t="s">
        <v>38</v>
      </c>
      <c r="I847" t="s">
        <v>43</v>
      </c>
    </row>
    <row r="848" spans="1:9" x14ac:dyDescent="0.25">
      <c r="A848" s="1">
        <v>46138</v>
      </c>
      <c r="B848" t="s">
        <v>895</v>
      </c>
      <c r="C848" t="s">
        <v>10</v>
      </c>
      <c r="D848">
        <v>1053.3900000000001</v>
      </c>
      <c r="E848" t="s">
        <v>37</v>
      </c>
      <c r="F848" t="s">
        <v>33</v>
      </c>
      <c r="G848" t="s">
        <v>26</v>
      </c>
      <c r="H848" t="s">
        <v>35</v>
      </c>
      <c r="I848" t="s">
        <v>15</v>
      </c>
    </row>
    <row r="849" spans="1:9" x14ac:dyDescent="0.25">
      <c r="A849" s="1">
        <v>46139</v>
      </c>
      <c r="B849" t="s">
        <v>896</v>
      </c>
      <c r="C849" t="s">
        <v>17</v>
      </c>
      <c r="D849">
        <v>3790.47</v>
      </c>
      <c r="E849" t="s">
        <v>30</v>
      </c>
      <c r="F849" t="s">
        <v>25</v>
      </c>
      <c r="G849" t="s">
        <v>26</v>
      </c>
      <c r="H849" t="s">
        <v>48</v>
      </c>
      <c r="I849" t="s">
        <v>28</v>
      </c>
    </row>
    <row r="850" spans="1:9" x14ac:dyDescent="0.25">
      <c r="A850" s="1">
        <v>46140</v>
      </c>
      <c r="B850" t="s">
        <v>897</v>
      </c>
      <c r="C850" t="s">
        <v>17</v>
      </c>
      <c r="D850">
        <v>1290.95</v>
      </c>
      <c r="E850" t="s">
        <v>30</v>
      </c>
      <c r="F850" t="s">
        <v>12</v>
      </c>
      <c r="G850" t="s">
        <v>26</v>
      </c>
      <c r="H850" t="s">
        <v>67</v>
      </c>
      <c r="I850" t="s">
        <v>43</v>
      </c>
    </row>
    <row r="851" spans="1:9" x14ac:dyDescent="0.25">
      <c r="A851" s="1">
        <v>46141</v>
      </c>
      <c r="B851" t="s">
        <v>898</v>
      </c>
      <c r="C851" t="s">
        <v>17</v>
      </c>
      <c r="D851">
        <v>3984.61</v>
      </c>
      <c r="E851" t="s">
        <v>61</v>
      </c>
      <c r="F851" t="s">
        <v>25</v>
      </c>
      <c r="G851" t="s">
        <v>34</v>
      </c>
      <c r="H851" t="s">
        <v>53</v>
      </c>
      <c r="I851" t="s">
        <v>43</v>
      </c>
    </row>
    <row r="852" spans="1:9" x14ac:dyDescent="0.25">
      <c r="A852" s="1">
        <v>46142</v>
      </c>
      <c r="B852" t="s">
        <v>899</v>
      </c>
      <c r="C852" t="s">
        <v>10</v>
      </c>
      <c r="D852">
        <v>4828.07</v>
      </c>
      <c r="E852" t="s">
        <v>41</v>
      </c>
      <c r="F852" t="s">
        <v>19</v>
      </c>
      <c r="G852" t="s">
        <v>13</v>
      </c>
      <c r="H852" t="s">
        <v>53</v>
      </c>
      <c r="I852" t="s">
        <v>28</v>
      </c>
    </row>
    <row r="853" spans="1:9" x14ac:dyDescent="0.25">
      <c r="A853" s="1">
        <v>46143</v>
      </c>
      <c r="B853" t="s">
        <v>900</v>
      </c>
      <c r="C853" t="s">
        <v>17</v>
      </c>
      <c r="D853">
        <v>1041.46</v>
      </c>
      <c r="E853" t="s">
        <v>18</v>
      </c>
      <c r="F853" t="s">
        <v>25</v>
      </c>
      <c r="G853" t="s">
        <v>13</v>
      </c>
      <c r="H853" t="s">
        <v>21</v>
      </c>
      <c r="I853" t="s">
        <v>15</v>
      </c>
    </row>
    <row r="854" spans="1:9" x14ac:dyDescent="0.25">
      <c r="A854" s="1">
        <v>46144</v>
      </c>
      <c r="B854" t="s">
        <v>901</v>
      </c>
      <c r="C854" t="s">
        <v>10</v>
      </c>
      <c r="D854">
        <v>2013.51</v>
      </c>
      <c r="E854" t="s">
        <v>11</v>
      </c>
      <c r="F854" t="s">
        <v>19</v>
      </c>
      <c r="G854" t="s">
        <v>52</v>
      </c>
      <c r="H854" t="s">
        <v>21</v>
      </c>
      <c r="I854" t="s">
        <v>45</v>
      </c>
    </row>
    <row r="855" spans="1:9" x14ac:dyDescent="0.25">
      <c r="A855" s="1">
        <v>46145</v>
      </c>
      <c r="B855" t="s">
        <v>902</v>
      </c>
      <c r="C855" t="s">
        <v>10</v>
      </c>
      <c r="D855">
        <v>3803.29</v>
      </c>
      <c r="E855" t="s">
        <v>30</v>
      </c>
      <c r="F855" t="s">
        <v>19</v>
      </c>
      <c r="G855" t="s">
        <v>52</v>
      </c>
      <c r="H855" t="s">
        <v>35</v>
      </c>
      <c r="I855" t="s">
        <v>58</v>
      </c>
    </row>
    <row r="856" spans="1:9" x14ac:dyDescent="0.25">
      <c r="A856" s="1">
        <v>46146</v>
      </c>
      <c r="B856" t="s">
        <v>903</v>
      </c>
      <c r="C856" t="s">
        <v>10</v>
      </c>
      <c r="D856">
        <v>4099.6899999999996</v>
      </c>
      <c r="E856" t="s">
        <v>41</v>
      </c>
      <c r="F856" t="s">
        <v>12</v>
      </c>
      <c r="G856" t="s">
        <v>13</v>
      </c>
      <c r="H856" t="s">
        <v>27</v>
      </c>
      <c r="I856" t="s">
        <v>31</v>
      </c>
    </row>
    <row r="857" spans="1:9" x14ac:dyDescent="0.25">
      <c r="A857" s="1">
        <v>46147</v>
      </c>
      <c r="B857" t="s">
        <v>904</v>
      </c>
      <c r="C857" t="s">
        <v>10</v>
      </c>
      <c r="D857">
        <v>2103.48</v>
      </c>
      <c r="E857" t="s">
        <v>18</v>
      </c>
      <c r="F857" t="s">
        <v>12</v>
      </c>
      <c r="G857" t="s">
        <v>34</v>
      </c>
      <c r="H857" t="s">
        <v>14</v>
      </c>
      <c r="I857" t="s">
        <v>28</v>
      </c>
    </row>
    <row r="858" spans="1:9" x14ac:dyDescent="0.25">
      <c r="A858" s="1">
        <v>46148</v>
      </c>
      <c r="B858" t="s">
        <v>905</v>
      </c>
      <c r="C858" t="s">
        <v>10</v>
      </c>
      <c r="D858">
        <v>4384.29</v>
      </c>
      <c r="E858" t="s">
        <v>51</v>
      </c>
      <c r="F858" t="s">
        <v>19</v>
      </c>
      <c r="G858" t="s">
        <v>52</v>
      </c>
      <c r="H858" t="s">
        <v>57</v>
      </c>
      <c r="I858" t="s">
        <v>28</v>
      </c>
    </row>
    <row r="859" spans="1:9" x14ac:dyDescent="0.25">
      <c r="A859" s="1">
        <v>46149</v>
      </c>
      <c r="B859" t="s">
        <v>906</v>
      </c>
      <c r="C859" t="s">
        <v>10</v>
      </c>
      <c r="D859">
        <v>2104.6999999999998</v>
      </c>
      <c r="E859" t="s">
        <v>18</v>
      </c>
      <c r="F859" t="s">
        <v>25</v>
      </c>
      <c r="G859" t="s">
        <v>20</v>
      </c>
      <c r="H859" t="s">
        <v>42</v>
      </c>
      <c r="I859" t="s">
        <v>39</v>
      </c>
    </row>
    <row r="860" spans="1:9" x14ac:dyDescent="0.25">
      <c r="A860" s="1">
        <v>46150</v>
      </c>
      <c r="B860" t="s">
        <v>907</v>
      </c>
      <c r="C860" t="s">
        <v>10</v>
      </c>
      <c r="D860">
        <v>3241.1</v>
      </c>
      <c r="E860" t="s">
        <v>37</v>
      </c>
      <c r="F860" t="s">
        <v>12</v>
      </c>
      <c r="G860" t="s">
        <v>52</v>
      </c>
      <c r="H860" t="s">
        <v>57</v>
      </c>
      <c r="I860" t="s">
        <v>63</v>
      </c>
    </row>
    <row r="861" spans="1:9" x14ac:dyDescent="0.25">
      <c r="A861" s="1">
        <v>46151</v>
      </c>
      <c r="B861" t="s">
        <v>908</v>
      </c>
      <c r="C861" t="s">
        <v>17</v>
      </c>
      <c r="D861">
        <v>3150.58</v>
      </c>
      <c r="E861" t="s">
        <v>24</v>
      </c>
      <c r="F861" t="s">
        <v>33</v>
      </c>
      <c r="G861" t="s">
        <v>52</v>
      </c>
      <c r="H861" t="s">
        <v>35</v>
      </c>
      <c r="I861" t="s">
        <v>31</v>
      </c>
    </row>
    <row r="862" spans="1:9" x14ac:dyDescent="0.25">
      <c r="A862" s="1">
        <v>46152</v>
      </c>
      <c r="B862" t="s">
        <v>909</v>
      </c>
      <c r="C862" t="s">
        <v>17</v>
      </c>
      <c r="D862">
        <v>4350.95</v>
      </c>
      <c r="E862" t="s">
        <v>61</v>
      </c>
      <c r="F862" t="s">
        <v>25</v>
      </c>
      <c r="G862" t="s">
        <v>20</v>
      </c>
      <c r="H862" t="s">
        <v>53</v>
      </c>
      <c r="I862" t="s">
        <v>15</v>
      </c>
    </row>
    <row r="863" spans="1:9" x14ac:dyDescent="0.25">
      <c r="A863" s="1">
        <v>46153</v>
      </c>
      <c r="B863" t="s">
        <v>910</v>
      </c>
      <c r="C863" t="s">
        <v>10</v>
      </c>
      <c r="D863">
        <v>1878.06</v>
      </c>
      <c r="E863" t="s">
        <v>11</v>
      </c>
      <c r="F863" t="s">
        <v>33</v>
      </c>
      <c r="G863" t="s">
        <v>13</v>
      </c>
      <c r="H863" t="s">
        <v>48</v>
      </c>
      <c r="I863" t="s">
        <v>39</v>
      </c>
    </row>
    <row r="864" spans="1:9" x14ac:dyDescent="0.25">
      <c r="A864" s="1">
        <v>46154</v>
      </c>
      <c r="B864" t="s">
        <v>911</v>
      </c>
      <c r="C864" t="s">
        <v>10</v>
      </c>
      <c r="D864">
        <v>4973.17</v>
      </c>
      <c r="E864" t="s">
        <v>41</v>
      </c>
      <c r="F864" t="s">
        <v>19</v>
      </c>
      <c r="G864" t="s">
        <v>20</v>
      </c>
      <c r="H864" t="s">
        <v>57</v>
      </c>
      <c r="I864" t="s">
        <v>63</v>
      </c>
    </row>
    <row r="865" spans="1:9" x14ac:dyDescent="0.25">
      <c r="A865" s="1">
        <v>46155</v>
      </c>
      <c r="B865" t="s">
        <v>912</v>
      </c>
      <c r="C865" t="s">
        <v>10</v>
      </c>
      <c r="D865">
        <v>4014.75</v>
      </c>
      <c r="E865" t="s">
        <v>30</v>
      </c>
      <c r="F865" t="s">
        <v>12</v>
      </c>
      <c r="G865" t="s">
        <v>13</v>
      </c>
      <c r="H865" t="s">
        <v>21</v>
      </c>
      <c r="I865" t="s">
        <v>43</v>
      </c>
    </row>
    <row r="866" spans="1:9" x14ac:dyDescent="0.25">
      <c r="A866" s="1">
        <v>46156</v>
      </c>
      <c r="B866" t="s">
        <v>913</v>
      </c>
      <c r="C866" t="s">
        <v>17</v>
      </c>
      <c r="D866">
        <v>3998.51</v>
      </c>
      <c r="E866" t="s">
        <v>18</v>
      </c>
      <c r="F866" t="s">
        <v>25</v>
      </c>
      <c r="G866" t="s">
        <v>52</v>
      </c>
      <c r="H866" t="s">
        <v>35</v>
      </c>
      <c r="I866" t="s">
        <v>31</v>
      </c>
    </row>
    <row r="867" spans="1:9" x14ac:dyDescent="0.25">
      <c r="A867" s="1">
        <v>46157</v>
      </c>
      <c r="B867" t="s">
        <v>914</v>
      </c>
      <c r="C867" t="s">
        <v>10</v>
      </c>
      <c r="D867">
        <v>2508.31</v>
      </c>
      <c r="E867" t="s">
        <v>24</v>
      </c>
      <c r="F867" t="s">
        <v>19</v>
      </c>
      <c r="G867" t="s">
        <v>34</v>
      </c>
      <c r="H867" t="s">
        <v>21</v>
      </c>
      <c r="I867" t="s">
        <v>63</v>
      </c>
    </row>
    <row r="868" spans="1:9" x14ac:dyDescent="0.25">
      <c r="A868" s="1">
        <v>46158</v>
      </c>
      <c r="B868" t="s">
        <v>915</v>
      </c>
      <c r="C868" t="s">
        <v>10</v>
      </c>
      <c r="D868">
        <v>2332.9299999999998</v>
      </c>
      <c r="E868" t="s">
        <v>37</v>
      </c>
      <c r="F868" t="s">
        <v>19</v>
      </c>
      <c r="G868" t="s">
        <v>52</v>
      </c>
      <c r="H868" t="s">
        <v>42</v>
      </c>
      <c r="I868" t="s">
        <v>31</v>
      </c>
    </row>
    <row r="869" spans="1:9" x14ac:dyDescent="0.25">
      <c r="A869" s="1">
        <v>46159</v>
      </c>
      <c r="B869" t="s">
        <v>916</v>
      </c>
      <c r="C869" t="s">
        <v>17</v>
      </c>
      <c r="D869">
        <v>2738.99</v>
      </c>
      <c r="E869" t="s">
        <v>51</v>
      </c>
      <c r="F869" t="s">
        <v>12</v>
      </c>
      <c r="G869" t="s">
        <v>13</v>
      </c>
      <c r="H869" t="s">
        <v>53</v>
      </c>
      <c r="I869" t="s">
        <v>22</v>
      </c>
    </row>
    <row r="870" spans="1:9" x14ac:dyDescent="0.25">
      <c r="A870" s="1">
        <v>46160</v>
      </c>
      <c r="B870" t="s">
        <v>917</v>
      </c>
      <c r="C870" t="s">
        <v>10</v>
      </c>
      <c r="D870">
        <v>3718.32</v>
      </c>
      <c r="E870" t="s">
        <v>18</v>
      </c>
      <c r="F870" t="s">
        <v>25</v>
      </c>
      <c r="G870" t="s">
        <v>20</v>
      </c>
      <c r="H870" t="s">
        <v>35</v>
      </c>
      <c r="I870" t="s">
        <v>28</v>
      </c>
    </row>
    <row r="871" spans="1:9" x14ac:dyDescent="0.25">
      <c r="A871" s="1">
        <v>46161</v>
      </c>
      <c r="B871" t="s">
        <v>918</v>
      </c>
      <c r="C871" t="s">
        <v>10</v>
      </c>
      <c r="D871">
        <v>1175.56</v>
      </c>
      <c r="E871" t="s">
        <v>37</v>
      </c>
      <c r="F871" t="s">
        <v>19</v>
      </c>
      <c r="G871" t="s">
        <v>20</v>
      </c>
      <c r="H871" t="s">
        <v>42</v>
      </c>
      <c r="I871" t="s">
        <v>28</v>
      </c>
    </row>
    <row r="872" spans="1:9" x14ac:dyDescent="0.25">
      <c r="A872" s="1">
        <v>46162</v>
      </c>
      <c r="B872" t="s">
        <v>919</v>
      </c>
      <c r="C872" t="s">
        <v>17</v>
      </c>
      <c r="D872">
        <v>4973.38</v>
      </c>
      <c r="E872" t="s">
        <v>11</v>
      </c>
      <c r="F872" t="s">
        <v>33</v>
      </c>
      <c r="G872" t="s">
        <v>13</v>
      </c>
      <c r="H872" t="s">
        <v>21</v>
      </c>
      <c r="I872" t="s">
        <v>43</v>
      </c>
    </row>
    <row r="873" spans="1:9" x14ac:dyDescent="0.25">
      <c r="A873" s="1">
        <v>46163</v>
      </c>
      <c r="B873" t="s">
        <v>920</v>
      </c>
      <c r="C873" t="s">
        <v>10</v>
      </c>
      <c r="D873">
        <v>4757.78</v>
      </c>
      <c r="E873" t="s">
        <v>61</v>
      </c>
      <c r="F873" t="s">
        <v>19</v>
      </c>
      <c r="G873" t="s">
        <v>13</v>
      </c>
      <c r="H873" t="s">
        <v>57</v>
      </c>
      <c r="I873" t="s">
        <v>45</v>
      </c>
    </row>
    <row r="874" spans="1:9" x14ac:dyDescent="0.25">
      <c r="A874" s="1">
        <v>46164</v>
      </c>
      <c r="B874" t="s">
        <v>921</v>
      </c>
      <c r="C874" t="s">
        <v>17</v>
      </c>
      <c r="D874">
        <v>2109.5500000000002</v>
      </c>
      <c r="E874" t="s">
        <v>41</v>
      </c>
      <c r="F874" t="s">
        <v>19</v>
      </c>
      <c r="G874" t="s">
        <v>26</v>
      </c>
      <c r="H874" t="s">
        <v>48</v>
      </c>
      <c r="I874" t="s">
        <v>43</v>
      </c>
    </row>
    <row r="875" spans="1:9" x14ac:dyDescent="0.25">
      <c r="A875" s="1">
        <v>46165</v>
      </c>
      <c r="B875" t="s">
        <v>922</v>
      </c>
      <c r="C875" t="s">
        <v>10</v>
      </c>
      <c r="D875">
        <v>4120.03</v>
      </c>
      <c r="E875" t="s">
        <v>30</v>
      </c>
      <c r="F875" t="s">
        <v>25</v>
      </c>
      <c r="G875" t="s">
        <v>26</v>
      </c>
      <c r="H875" t="s">
        <v>53</v>
      </c>
      <c r="I875" t="s">
        <v>28</v>
      </c>
    </row>
    <row r="876" spans="1:9" x14ac:dyDescent="0.25">
      <c r="A876" s="1">
        <v>46166</v>
      </c>
      <c r="B876" t="s">
        <v>923</v>
      </c>
      <c r="C876" t="s">
        <v>17</v>
      </c>
      <c r="D876">
        <v>1539.41</v>
      </c>
      <c r="E876" t="s">
        <v>30</v>
      </c>
      <c r="F876" t="s">
        <v>33</v>
      </c>
      <c r="G876" t="s">
        <v>13</v>
      </c>
      <c r="H876" t="s">
        <v>48</v>
      </c>
      <c r="I876" t="s">
        <v>39</v>
      </c>
    </row>
    <row r="877" spans="1:9" x14ac:dyDescent="0.25">
      <c r="A877" s="1">
        <v>46167</v>
      </c>
      <c r="B877" t="s">
        <v>924</v>
      </c>
      <c r="C877" t="s">
        <v>17</v>
      </c>
      <c r="D877">
        <v>4328.7299999999996</v>
      </c>
      <c r="E877" t="s">
        <v>18</v>
      </c>
      <c r="F877" t="s">
        <v>33</v>
      </c>
      <c r="G877" t="s">
        <v>26</v>
      </c>
      <c r="H877" t="s">
        <v>38</v>
      </c>
      <c r="I877" t="s">
        <v>58</v>
      </c>
    </row>
    <row r="878" spans="1:9" x14ac:dyDescent="0.25">
      <c r="A878" s="1">
        <v>46168</v>
      </c>
      <c r="B878" t="s">
        <v>925</v>
      </c>
      <c r="C878" t="s">
        <v>10</v>
      </c>
      <c r="D878">
        <v>1253.28</v>
      </c>
      <c r="E878" t="s">
        <v>37</v>
      </c>
      <c r="F878" t="s">
        <v>19</v>
      </c>
      <c r="G878" t="s">
        <v>20</v>
      </c>
      <c r="H878" t="s">
        <v>27</v>
      </c>
      <c r="I878" t="s">
        <v>58</v>
      </c>
    </row>
    <row r="879" spans="1:9" x14ac:dyDescent="0.25">
      <c r="A879" s="1">
        <v>46169</v>
      </c>
      <c r="B879" t="s">
        <v>926</v>
      </c>
      <c r="C879" t="s">
        <v>10</v>
      </c>
      <c r="D879">
        <v>3757.97</v>
      </c>
      <c r="E879" t="s">
        <v>47</v>
      </c>
      <c r="F879" t="s">
        <v>33</v>
      </c>
      <c r="G879" t="s">
        <v>34</v>
      </c>
      <c r="H879" t="s">
        <v>14</v>
      </c>
      <c r="I879" t="s">
        <v>75</v>
      </c>
    </row>
    <row r="880" spans="1:9" x14ac:dyDescent="0.25">
      <c r="A880" s="1">
        <v>46170</v>
      </c>
      <c r="B880" t="s">
        <v>927</v>
      </c>
      <c r="C880" t="s">
        <v>17</v>
      </c>
      <c r="D880">
        <v>4015.06</v>
      </c>
      <c r="E880" t="s">
        <v>37</v>
      </c>
      <c r="F880" t="s">
        <v>25</v>
      </c>
      <c r="G880" t="s">
        <v>13</v>
      </c>
      <c r="H880" t="s">
        <v>57</v>
      </c>
      <c r="I880" t="s">
        <v>39</v>
      </c>
    </row>
    <row r="881" spans="1:9" x14ac:dyDescent="0.25">
      <c r="A881" s="1">
        <v>46171</v>
      </c>
      <c r="B881" t="s">
        <v>928</v>
      </c>
      <c r="C881" t="s">
        <v>17</v>
      </c>
      <c r="D881">
        <v>4093.15</v>
      </c>
      <c r="E881" t="s">
        <v>24</v>
      </c>
      <c r="F881" t="s">
        <v>33</v>
      </c>
      <c r="G881" t="s">
        <v>26</v>
      </c>
      <c r="H881" t="s">
        <v>38</v>
      </c>
      <c r="I881" t="s">
        <v>31</v>
      </c>
    </row>
    <row r="882" spans="1:9" x14ac:dyDescent="0.25">
      <c r="A882" s="1">
        <v>46172</v>
      </c>
      <c r="B882" t="s">
        <v>929</v>
      </c>
      <c r="C882" t="s">
        <v>17</v>
      </c>
      <c r="D882">
        <v>4285.0200000000004</v>
      </c>
      <c r="E882" t="s">
        <v>18</v>
      </c>
      <c r="F882" t="s">
        <v>12</v>
      </c>
      <c r="G882" t="s">
        <v>52</v>
      </c>
      <c r="H882" t="s">
        <v>42</v>
      </c>
      <c r="I882" t="s">
        <v>45</v>
      </c>
    </row>
    <row r="883" spans="1:9" x14ac:dyDescent="0.25">
      <c r="A883" s="1">
        <v>46173</v>
      </c>
      <c r="B883" t="s">
        <v>930</v>
      </c>
      <c r="C883" t="s">
        <v>10</v>
      </c>
      <c r="D883">
        <v>2567.5</v>
      </c>
      <c r="E883" t="s">
        <v>24</v>
      </c>
      <c r="F883" t="s">
        <v>12</v>
      </c>
      <c r="G883" t="s">
        <v>26</v>
      </c>
      <c r="H883" t="s">
        <v>38</v>
      </c>
      <c r="I883" t="s">
        <v>45</v>
      </c>
    </row>
    <row r="884" spans="1:9" x14ac:dyDescent="0.25">
      <c r="A884" s="1">
        <v>46174</v>
      </c>
      <c r="B884" t="s">
        <v>931</v>
      </c>
      <c r="C884" t="s">
        <v>10</v>
      </c>
      <c r="D884">
        <v>4415.53</v>
      </c>
      <c r="E884" t="s">
        <v>41</v>
      </c>
      <c r="F884" t="s">
        <v>12</v>
      </c>
      <c r="G884" t="s">
        <v>13</v>
      </c>
      <c r="H884" t="s">
        <v>21</v>
      </c>
      <c r="I884" t="s">
        <v>28</v>
      </c>
    </row>
    <row r="885" spans="1:9" x14ac:dyDescent="0.25">
      <c r="A885" s="1">
        <v>46175</v>
      </c>
      <c r="B885" t="s">
        <v>932</v>
      </c>
      <c r="C885" t="s">
        <v>17</v>
      </c>
      <c r="D885">
        <v>3109.72</v>
      </c>
      <c r="E885" t="s">
        <v>11</v>
      </c>
      <c r="F885" t="s">
        <v>19</v>
      </c>
      <c r="G885" t="s">
        <v>20</v>
      </c>
      <c r="H885" t="s">
        <v>21</v>
      </c>
      <c r="I885" t="s">
        <v>75</v>
      </c>
    </row>
    <row r="886" spans="1:9" x14ac:dyDescent="0.25">
      <c r="A886" s="1">
        <v>46176</v>
      </c>
      <c r="B886" t="s">
        <v>933</v>
      </c>
      <c r="C886" t="s">
        <v>17</v>
      </c>
      <c r="D886">
        <v>2096.36</v>
      </c>
      <c r="E886" t="s">
        <v>18</v>
      </c>
      <c r="F886" t="s">
        <v>33</v>
      </c>
      <c r="G886" t="s">
        <v>52</v>
      </c>
      <c r="H886" t="s">
        <v>38</v>
      </c>
      <c r="I886" t="s">
        <v>31</v>
      </c>
    </row>
    <row r="887" spans="1:9" x14ac:dyDescent="0.25">
      <c r="A887" s="1">
        <v>46177</v>
      </c>
      <c r="B887" t="s">
        <v>934</v>
      </c>
      <c r="C887" t="s">
        <v>10</v>
      </c>
      <c r="D887">
        <v>3815.3</v>
      </c>
      <c r="E887" t="s">
        <v>24</v>
      </c>
      <c r="F887" t="s">
        <v>19</v>
      </c>
      <c r="G887" t="s">
        <v>20</v>
      </c>
      <c r="H887" t="s">
        <v>67</v>
      </c>
      <c r="I887" t="s">
        <v>31</v>
      </c>
    </row>
    <row r="888" spans="1:9" x14ac:dyDescent="0.25">
      <c r="A888" s="1">
        <v>46178</v>
      </c>
      <c r="B888" t="s">
        <v>935</v>
      </c>
      <c r="C888" t="s">
        <v>10</v>
      </c>
      <c r="D888">
        <v>3619.66</v>
      </c>
      <c r="E888" t="s">
        <v>30</v>
      </c>
      <c r="F888" t="s">
        <v>19</v>
      </c>
      <c r="G888" t="s">
        <v>13</v>
      </c>
      <c r="H888" t="s">
        <v>14</v>
      </c>
      <c r="I888" t="s">
        <v>63</v>
      </c>
    </row>
    <row r="889" spans="1:9" x14ac:dyDescent="0.25">
      <c r="A889" s="1">
        <v>46179</v>
      </c>
      <c r="B889" t="s">
        <v>936</v>
      </c>
      <c r="C889" t="s">
        <v>10</v>
      </c>
      <c r="D889">
        <v>3633.63</v>
      </c>
      <c r="E889" t="s">
        <v>11</v>
      </c>
      <c r="F889" t="s">
        <v>33</v>
      </c>
      <c r="G889" t="s">
        <v>52</v>
      </c>
      <c r="H889" t="s">
        <v>21</v>
      </c>
      <c r="I889" t="s">
        <v>43</v>
      </c>
    </row>
    <row r="890" spans="1:9" x14ac:dyDescent="0.25">
      <c r="A890" s="1">
        <v>46180</v>
      </c>
      <c r="B890" t="s">
        <v>937</v>
      </c>
      <c r="C890" t="s">
        <v>10</v>
      </c>
      <c r="D890">
        <v>1674.3</v>
      </c>
      <c r="E890" t="s">
        <v>61</v>
      </c>
      <c r="F890" t="s">
        <v>25</v>
      </c>
      <c r="G890" t="s">
        <v>34</v>
      </c>
      <c r="H890" t="s">
        <v>67</v>
      </c>
      <c r="I890" t="s">
        <v>63</v>
      </c>
    </row>
    <row r="891" spans="1:9" x14ac:dyDescent="0.25">
      <c r="A891" s="1">
        <v>46181</v>
      </c>
      <c r="B891" t="s">
        <v>938</v>
      </c>
      <c r="C891" t="s">
        <v>10</v>
      </c>
      <c r="D891">
        <v>1090.17</v>
      </c>
      <c r="E891" t="s">
        <v>11</v>
      </c>
      <c r="F891" t="s">
        <v>19</v>
      </c>
      <c r="G891" t="s">
        <v>20</v>
      </c>
      <c r="H891" t="s">
        <v>57</v>
      </c>
      <c r="I891" t="s">
        <v>31</v>
      </c>
    </row>
    <row r="892" spans="1:9" x14ac:dyDescent="0.25">
      <c r="A892" s="1">
        <v>46182</v>
      </c>
      <c r="B892" t="s">
        <v>939</v>
      </c>
      <c r="C892" t="s">
        <v>10</v>
      </c>
      <c r="D892">
        <v>3288.63</v>
      </c>
      <c r="E892" t="s">
        <v>11</v>
      </c>
      <c r="F892" t="s">
        <v>12</v>
      </c>
      <c r="G892" t="s">
        <v>26</v>
      </c>
      <c r="H892" t="s">
        <v>21</v>
      </c>
      <c r="I892" t="s">
        <v>15</v>
      </c>
    </row>
    <row r="893" spans="1:9" x14ac:dyDescent="0.25">
      <c r="A893" s="1">
        <v>46183</v>
      </c>
      <c r="B893" t="s">
        <v>940</v>
      </c>
      <c r="C893" t="s">
        <v>17</v>
      </c>
      <c r="D893">
        <v>3174.86</v>
      </c>
      <c r="E893" t="s">
        <v>11</v>
      </c>
      <c r="F893" t="s">
        <v>33</v>
      </c>
      <c r="G893" t="s">
        <v>34</v>
      </c>
      <c r="H893" t="s">
        <v>38</v>
      </c>
      <c r="I893" t="s">
        <v>43</v>
      </c>
    </row>
    <row r="894" spans="1:9" x14ac:dyDescent="0.25">
      <c r="A894" s="1">
        <v>46184</v>
      </c>
      <c r="B894" t="s">
        <v>941</v>
      </c>
      <c r="C894" t="s">
        <v>10</v>
      </c>
      <c r="D894">
        <v>3891.4</v>
      </c>
      <c r="E894" t="s">
        <v>61</v>
      </c>
      <c r="F894" t="s">
        <v>33</v>
      </c>
      <c r="G894" t="s">
        <v>20</v>
      </c>
      <c r="H894" t="s">
        <v>48</v>
      </c>
      <c r="I894" t="s">
        <v>39</v>
      </c>
    </row>
    <row r="895" spans="1:9" x14ac:dyDescent="0.25">
      <c r="A895" s="1">
        <v>46185</v>
      </c>
      <c r="B895" t="s">
        <v>942</v>
      </c>
      <c r="C895" t="s">
        <v>17</v>
      </c>
      <c r="D895">
        <v>3457.24</v>
      </c>
      <c r="E895" t="s">
        <v>24</v>
      </c>
      <c r="F895" t="s">
        <v>25</v>
      </c>
      <c r="G895" t="s">
        <v>26</v>
      </c>
      <c r="H895" t="s">
        <v>21</v>
      </c>
      <c r="I895" t="s">
        <v>15</v>
      </c>
    </row>
    <row r="896" spans="1:9" x14ac:dyDescent="0.25">
      <c r="A896" s="1">
        <v>46186</v>
      </c>
      <c r="B896" t="s">
        <v>943</v>
      </c>
      <c r="C896" t="s">
        <v>17</v>
      </c>
      <c r="D896">
        <v>2156.6999999999998</v>
      </c>
      <c r="E896" t="s">
        <v>41</v>
      </c>
      <c r="F896" t="s">
        <v>12</v>
      </c>
      <c r="G896" t="s">
        <v>34</v>
      </c>
      <c r="H896" t="s">
        <v>42</v>
      </c>
      <c r="I896" t="s">
        <v>31</v>
      </c>
    </row>
    <row r="897" spans="1:9" x14ac:dyDescent="0.25">
      <c r="A897" s="1">
        <v>46187</v>
      </c>
      <c r="B897" t="s">
        <v>944</v>
      </c>
      <c r="C897" t="s">
        <v>17</v>
      </c>
      <c r="D897">
        <v>2689.85</v>
      </c>
      <c r="E897" t="s">
        <v>47</v>
      </c>
      <c r="F897" t="s">
        <v>12</v>
      </c>
      <c r="G897" t="s">
        <v>52</v>
      </c>
      <c r="H897" t="s">
        <v>53</v>
      </c>
      <c r="I897" t="s">
        <v>63</v>
      </c>
    </row>
    <row r="898" spans="1:9" x14ac:dyDescent="0.25">
      <c r="A898" s="1">
        <v>46188</v>
      </c>
      <c r="B898" t="s">
        <v>945</v>
      </c>
      <c r="C898" t="s">
        <v>10</v>
      </c>
      <c r="D898">
        <v>4930.84</v>
      </c>
      <c r="E898" t="s">
        <v>11</v>
      </c>
      <c r="F898" t="s">
        <v>33</v>
      </c>
      <c r="G898" t="s">
        <v>52</v>
      </c>
      <c r="H898" t="s">
        <v>27</v>
      </c>
      <c r="I898" t="s">
        <v>31</v>
      </c>
    </row>
    <row r="899" spans="1:9" x14ac:dyDescent="0.25">
      <c r="A899" s="1">
        <v>46189</v>
      </c>
      <c r="B899" t="s">
        <v>946</v>
      </c>
      <c r="C899" t="s">
        <v>17</v>
      </c>
      <c r="D899">
        <v>1248.02</v>
      </c>
      <c r="E899" t="s">
        <v>18</v>
      </c>
      <c r="F899" t="s">
        <v>19</v>
      </c>
      <c r="G899" t="s">
        <v>20</v>
      </c>
      <c r="H899" t="s">
        <v>53</v>
      </c>
      <c r="I899" t="s">
        <v>75</v>
      </c>
    </row>
    <row r="900" spans="1:9" x14ac:dyDescent="0.25">
      <c r="A900" s="1">
        <v>46190</v>
      </c>
      <c r="B900" t="s">
        <v>947</v>
      </c>
      <c r="C900" t="s">
        <v>10</v>
      </c>
      <c r="D900">
        <v>3158.62</v>
      </c>
      <c r="E900" t="s">
        <v>61</v>
      </c>
      <c r="F900" t="s">
        <v>33</v>
      </c>
      <c r="G900" t="s">
        <v>52</v>
      </c>
      <c r="H900" t="s">
        <v>38</v>
      </c>
      <c r="I900" t="s">
        <v>63</v>
      </c>
    </row>
    <row r="901" spans="1:9" x14ac:dyDescent="0.25">
      <c r="A901" s="1">
        <v>46191</v>
      </c>
      <c r="B901" t="s">
        <v>948</v>
      </c>
      <c r="C901" t="s">
        <v>17</v>
      </c>
      <c r="D901">
        <v>3330.08</v>
      </c>
      <c r="E901" t="s">
        <v>61</v>
      </c>
      <c r="F901" t="s">
        <v>12</v>
      </c>
      <c r="G901" t="s">
        <v>34</v>
      </c>
      <c r="H901" t="s">
        <v>53</v>
      </c>
      <c r="I901" t="s">
        <v>22</v>
      </c>
    </row>
    <row r="902" spans="1:9" x14ac:dyDescent="0.25">
      <c r="A902" s="1">
        <v>46192</v>
      </c>
      <c r="B902" t="s">
        <v>949</v>
      </c>
      <c r="C902" t="s">
        <v>17</v>
      </c>
      <c r="D902">
        <v>4652.51</v>
      </c>
      <c r="E902" t="s">
        <v>61</v>
      </c>
      <c r="F902" t="s">
        <v>19</v>
      </c>
      <c r="G902" t="s">
        <v>26</v>
      </c>
      <c r="H902" t="s">
        <v>57</v>
      </c>
      <c r="I902" t="s">
        <v>58</v>
      </c>
    </row>
    <row r="903" spans="1:9" x14ac:dyDescent="0.25">
      <c r="A903" s="1">
        <v>46193</v>
      </c>
      <c r="B903" t="s">
        <v>950</v>
      </c>
      <c r="C903" t="s">
        <v>10</v>
      </c>
      <c r="D903">
        <v>4754.96</v>
      </c>
      <c r="E903" t="s">
        <v>18</v>
      </c>
      <c r="F903" t="s">
        <v>33</v>
      </c>
      <c r="G903" t="s">
        <v>52</v>
      </c>
      <c r="H903" t="s">
        <v>27</v>
      </c>
      <c r="I903" t="s">
        <v>58</v>
      </c>
    </row>
    <row r="904" spans="1:9" x14ac:dyDescent="0.25">
      <c r="A904" s="1">
        <v>46194</v>
      </c>
      <c r="B904" t="s">
        <v>951</v>
      </c>
      <c r="C904" t="s">
        <v>17</v>
      </c>
      <c r="D904">
        <v>2341.23</v>
      </c>
      <c r="E904" t="s">
        <v>18</v>
      </c>
      <c r="F904" t="s">
        <v>25</v>
      </c>
      <c r="G904" t="s">
        <v>26</v>
      </c>
      <c r="H904" t="s">
        <v>67</v>
      </c>
      <c r="I904" t="s">
        <v>28</v>
      </c>
    </row>
    <row r="905" spans="1:9" x14ac:dyDescent="0.25">
      <c r="A905" s="1">
        <v>46195</v>
      </c>
      <c r="B905" t="s">
        <v>952</v>
      </c>
      <c r="C905" t="s">
        <v>10</v>
      </c>
      <c r="D905">
        <v>1400.27</v>
      </c>
      <c r="E905" t="s">
        <v>11</v>
      </c>
      <c r="F905" t="s">
        <v>19</v>
      </c>
      <c r="G905" t="s">
        <v>34</v>
      </c>
      <c r="H905" t="s">
        <v>21</v>
      </c>
      <c r="I905" t="s">
        <v>75</v>
      </c>
    </row>
    <row r="906" spans="1:9" x14ac:dyDescent="0.25">
      <c r="A906" s="1">
        <v>46196</v>
      </c>
      <c r="B906" t="s">
        <v>953</v>
      </c>
      <c r="C906" t="s">
        <v>17</v>
      </c>
      <c r="D906">
        <v>3062.96</v>
      </c>
      <c r="E906" t="s">
        <v>41</v>
      </c>
      <c r="F906" t="s">
        <v>25</v>
      </c>
      <c r="G906" t="s">
        <v>20</v>
      </c>
      <c r="H906" t="s">
        <v>35</v>
      </c>
      <c r="I906" t="s">
        <v>43</v>
      </c>
    </row>
    <row r="907" spans="1:9" x14ac:dyDescent="0.25">
      <c r="A907" s="1">
        <v>46197</v>
      </c>
      <c r="B907" t="s">
        <v>954</v>
      </c>
      <c r="C907" t="s">
        <v>17</v>
      </c>
      <c r="D907">
        <v>4908.6499999999996</v>
      </c>
      <c r="E907" t="s">
        <v>11</v>
      </c>
      <c r="F907" t="s">
        <v>12</v>
      </c>
      <c r="G907" t="s">
        <v>34</v>
      </c>
      <c r="H907" t="s">
        <v>38</v>
      </c>
      <c r="I907" t="s">
        <v>22</v>
      </c>
    </row>
    <row r="908" spans="1:9" x14ac:dyDescent="0.25">
      <c r="A908" s="1">
        <v>46198</v>
      </c>
      <c r="B908" t="s">
        <v>955</v>
      </c>
      <c r="C908" t="s">
        <v>17</v>
      </c>
      <c r="D908">
        <v>2535.67</v>
      </c>
      <c r="E908" t="s">
        <v>37</v>
      </c>
      <c r="F908" t="s">
        <v>25</v>
      </c>
      <c r="G908" t="s">
        <v>13</v>
      </c>
      <c r="H908" t="s">
        <v>53</v>
      </c>
      <c r="I908" t="s">
        <v>75</v>
      </c>
    </row>
    <row r="909" spans="1:9" x14ac:dyDescent="0.25">
      <c r="A909" s="1">
        <v>46199</v>
      </c>
      <c r="B909" t="s">
        <v>956</v>
      </c>
      <c r="C909" t="s">
        <v>10</v>
      </c>
      <c r="D909">
        <v>2988.82</v>
      </c>
      <c r="E909" t="s">
        <v>51</v>
      </c>
      <c r="F909" t="s">
        <v>12</v>
      </c>
      <c r="G909" t="s">
        <v>20</v>
      </c>
      <c r="H909" t="s">
        <v>35</v>
      </c>
      <c r="I909" t="s">
        <v>15</v>
      </c>
    </row>
    <row r="910" spans="1:9" x14ac:dyDescent="0.25">
      <c r="A910" s="1">
        <v>46200</v>
      </c>
      <c r="B910" t="s">
        <v>957</v>
      </c>
      <c r="C910" t="s">
        <v>17</v>
      </c>
      <c r="D910">
        <v>4996.68</v>
      </c>
      <c r="E910" t="s">
        <v>30</v>
      </c>
      <c r="F910" t="s">
        <v>12</v>
      </c>
      <c r="G910" t="s">
        <v>13</v>
      </c>
      <c r="H910" t="s">
        <v>67</v>
      </c>
      <c r="I910" t="s">
        <v>43</v>
      </c>
    </row>
    <row r="911" spans="1:9" x14ac:dyDescent="0.25">
      <c r="A911" s="1">
        <v>46201</v>
      </c>
      <c r="B911" t="s">
        <v>958</v>
      </c>
      <c r="C911" t="s">
        <v>17</v>
      </c>
      <c r="D911">
        <v>2520.83</v>
      </c>
      <c r="E911" t="s">
        <v>24</v>
      </c>
      <c r="F911" t="s">
        <v>12</v>
      </c>
      <c r="G911" t="s">
        <v>13</v>
      </c>
      <c r="H911" t="s">
        <v>53</v>
      </c>
      <c r="I911" t="s">
        <v>31</v>
      </c>
    </row>
    <row r="912" spans="1:9" x14ac:dyDescent="0.25">
      <c r="A912" s="1">
        <v>46202</v>
      </c>
      <c r="B912" t="s">
        <v>959</v>
      </c>
      <c r="C912" t="s">
        <v>17</v>
      </c>
      <c r="D912">
        <v>1816.52</v>
      </c>
      <c r="E912" t="s">
        <v>47</v>
      </c>
      <c r="F912" t="s">
        <v>12</v>
      </c>
      <c r="G912" t="s">
        <v>13</v>
      </c>
      <c r="H912" t="s">
        <v>38</v>
      </c>
      <c r="I912" t="s">
        <v>45</v>
      </c>
    </row>
    <row r="913" spans="1:9" x14ac:dyDescent="0.25">
      <c r="A913" s="1">
        <v>46203</v>
      </c>
      <c r="B913" t="s">
        <v>960</v>
      </c>
      <c r="C913" t="s">
        <v>17</v>
      </c>
      <c r="D913">
        <v>2586.46</v>
      </c>
      <c r="E913" t="s">
        <v>61</v>
      </c>
      <c r="F913" t="s">
        <v>25</v>
      </c>
      <c r="G913" t="s">
        <v>52</v>
      </c>
      <c r="H913" t="s">
        <v>53</v>
      </c>
      <c r="I913" t="s">
        <v>28</v>
      </c>
    </row>
    <row r="914" spans="1:9" x14ac:dyDescent="0.25">
      <c r="A914" s="1">
        <v>46204</v>
      </c>
      <c r="B914" t="s">
        <v>961</v>
      </c>
      <c r="C914" t="s">
        <v>17</v>
      </c>
      <c r="D914">
        <v>1196.0899999999999</v>
      </c>
      <c r="E914" t="s">
        <v>51</v>
      </c>
      <c r="F914" t="s">
        <v>19</v>
      </c>
      <c r="G914" t="s">
        <v>52</v>
      </c>
      <c r="H914" t="s">
        <v>38</v>
      </c>
      <c r="I914" t="s">
        <v>58</v>
      </c>
    </row>
    <row r="915" spans="1:9" x14ac:dyDescent="0.25">
      <c r="A915" s="1">
        <v>46205</v>
      </c>
      <c r="B915" t="s">
        <v>962</v>
      </c>
      <c r="C915" t="s">
        <v>10</v>
      </c>
      <c r="D915">
        <v>4683.68</v>
      </c>
      <c r="E915" t="s">
        <v>30</v>
      </c>
      <c r="F915" t="s">
        <v>19</v>
      </c>
      <c r="G915" t="s">
        <v>52</v>
      </c>
      <c r="H915" t="s">
        <v>38</v>
      </c>
      <c r="I915" t="s">
        <v>75</v>
      </c>
    </row>
    <row r="916" spans="1:9" x14ac:dyDescent="0.25">
      <c r="A916" s="1">
        <v>46206</v>
      </c>
      <c r="B916" t="s">
        <v>963</v>
      </c>
      <c r="C916" t="s">
        <v>10</v>
      </c>
      <c r="D916">
        <v>1959.18</v>
      </c>
      <c r="E916" t="s">
        <v>61</v>
      </c>
      <c r="F916" t="s">
        <v>33</v>
      </c>
      <c r="G916" t="s">
        <v>52</v>
      </c>
      <c r="H916" t="s">
        <v>42</v>
      </c>
      <c r="I916" t="s">
        <v>75</v>
      </c>
    </row>
    <row r="917" spans="1:9" x14ac:dyDescent="0.25">
      <c r="A917" s="1">
        <v>46207</v>
      </c>
      <c r="B917" t="s">
        <v>964</v>
      </c>
      <c r="C917" t="s">
        <v>17</v>
      </c>
      <c r="D917">
        <v>1809.56</v>
      </c>
      <c r="E917" t="s">
        <v>47</v>
      </c>
      <c r="F917" t="s">
        <v>19</v>
      </c>
      <c r="G917" t="s">
        <v>13</v>
      </c>
      <c r="H917" t="s">
        <v>14</v>
      </c>
      <c r="I917" t="s">
        <v>58</v>
      </c>
    </row>
    <row r="918" spans="1:9" x14ac:dyDescent="0.25">
      <c r="A918" s="1">
        <v>46208</v>
      </c>
      <c r="B918" t="s">
        <v>965</v>
      </c>
      <c r="C918" t="s">
        <v>10</v>
      </c>
      <c r="D918">
        <v>3532.72</v>
      </c>
      <c r="E918" t="s">
        <v>30</v>
      </c>
      <c r="F918" t="s">
        <v>19</v>
      </c>
      <c r="G918" t="s">
        <v>26</v>
      </c>
      <c r="H918" t="s">
        <v>67</v>
      </c>
      <c r="I918" t="s">
        <v>22</v>
      </c>
    </row>
    <row r="919" spans="1:9" x14ac:dyDescent="0.25">
      <c r="A919" s="1">
        <v>46209</v>
      </c>
      <c r="B919" t="s">
        <v>966</v>
      </c>
      <c r="C919" t="s">
        <v>10</v>
      </c>
      <c r="D919">
        <v>3784.53</v>
      </c>
      <c r="E919" t="s">
        <v>41</v>
      </c>
      <c r="F919" t="s">
        <v>25</v>
      </c>
      <c r="G919" t="s">
        <v>20</v>
      </c>
      <c r="H919" t="s">
        <v>53</v>
      </c>
      <c r="I919" t="s">
        <v>63</v>
      </c>
    </row>
    <row r="920" spans="1:9" x14ac:dyDescent="0.25">
      <c r="A920" s="1">
        <v>46210</v>
      </c>
      <c r="B920" t="s">
        <v>967</v>
      </c>
      <c r="C920" t="s">
        <v>17</v>
      </c>
      <c r="D920">
        <v>1552.01</v>
      </c>
      <c r="E920" t="s">
        <v>30</v>
      </c>
      <c r="F920" t="s">
        <v>12</v>
      </c>
      <c r="G920" t="s">
        <v>34</v>
      </c>
      <c r="H920" t="s">
        <v>67</v>
      </c>
      <c r="I920" t="s">
        <v>43</v>
      </c>
    </row>
    <row r="921" spans="1:9" x14ac:dyDescent="0.25">
      <c r="A921" s="1">
        <v>46211</v>
      </c>
      <c r="B921" t="s">
        <v>968</v>
      </c>
      <c r="C921" t="s">
        <v>10</v>
      </c>
      <c r="D921">
        <v>1719.24</v>
      </c>
      <c r="E921" t="s">
        <v>41</v>
      </c>
      <c r="F921" t="s">
        <v>25</v>
      </c>
      <c r="G921" t="s">
        <v>34</v>
      </c>
      <c r="H921" t="s">
        <v>14</v>
      </c>
      <c r="I921" t="s">
        <v>22</v>
      </c>
    </row>
    <row r="922" spans="1:9" x14ac:dyDescent="0.25">
      <c r="A922" s="1">
        <v>46212</v>
      </c>
      <c r="B922" t="s">
        <v>969</v>
      </c>
      <c r="C922" t="s">
        <v>17</v>
      </c>
      <c r="D922">
        <v>2329.86</v>
      </c>
      <c r="E922" t="s">
        <v>51</v>
      </c>
      <c r="F922" t="s">
        <v>19</v>
      </c>
      <c r="G922" t="s">
        <v>52</v>
      </c>
      <c r="H922" t="s">
        <v>67</v>
      </c>
      <c r="I922" t="s">
        <v>45</v>
      </c>
    </row>
    <row r="923" spans="1:9" x14ac:dyDescent="0.25">
      <c r="A923" s="1">
        <v>46213</v>
      </c>
      <c r="B923" t="s">
        <v>970</v>
      </c>
      <c r="C923" t="s">
        <v>17</v>
      </c>
      <c r="D923">
        <v>3563.97</v>
      </c>
      <c r="E923" t="s">
        <v>18</v>
      </c>
      <c r="F923" t="s">
        <v>19</v>
      </c>
      <c r="G923" t="s">
        <v>26</v>
      </c>
      <c r="H923" t="s">
        <v>14</v>
      </c>
      <c r="I923" t="s">
        <v>75</v>
      </c>
    </row>
    <row r="924" spans="1:9" x14ac:dyDescent="0.25">
      <c r="A924" s="1">
        <v>46214</v>
      </c>
      <c r="B924" t="s">
        <v>971</v>
      </c>
      <c r="C924" t="s">
        <v>10</v>
      </c>
      <c r="D924">
        <v>1478.07</v>
      </c>
      <c r="E924" t="s">
        <v>24</v>
      </c>
      <c r="F924" t="s">
        <v>33</v>
      </c>
      <c r="G924" t="s">
        <v>34</v>
      </c>
      <c r="H924" t="s">
        <v>21</v>
      </c>
      <c r="I924" t="s">
        <v>43</v>
      </c>
    </row>
    <row r="925" spans="1:9" x14ac:dyDescent="0.25">
      <c r="A925" s="1">
        <v>46215</v>
      </c>
      <c r="B925" t="s">
        <v>972</v>
      </c>
      <c r="C925" t="s">
        <v>10</v>
      </c>
      <c r="D925">
        <v>3928.58</v>
      </c>
      <c r="E925" t="s">
        <v>11</v>
      </c>
      <c r="F925" t="s">
        <v>19</v>
      </c>
      <c r="G925" t="s">
        <v>52</v>
      </c>
      <c r="H925" t="s">
        <v>21</v>
      </c>
      <c r="I925" t="s">
        <v>15</v>
      </c>
    </row>
    <row r="926" spans="1:9" x14ac:dyDescent="0.25">
      <c r="A926" s="1">
        <v>46216</v>
      </c>
      <c r="B926" t="s">
        <v>973</v>
      </c>
      <c r="C926" t="s">
        <v>10</v>
      </c>
      <c r="D926">
        <v>3974.49</v>
      </c>
      <c r="E926" t="s">
        <v>37</v>
      </c>
      <c r="F926" t="s">
        <v>19</v>
      </c>
      <c r="G926" t="s">
        <v>13</v>
      </c>
      <c r="H926" t="s">
        <v>35</v>
      </c>
      <c r="I926" t="s">
        <v>45</v>
      </c>
    </row>
    <row r="927" spans="1:9" x14ac:dyDescent="0.25">
      <c r="A927" s="1">
        <v>46217</v>
      </c>
      <c r="B927" t="s">
        <v>974</v>
      </c>
      <c r="C927" t="s">
        <v>10</v>
      </c>
      <c r="D927">
        <v>4902.46</v>
      </c>
      <c r="E927" t="s">
        <v>47</v>
      </c>
      <c r="F927" t="s">
        <v>25</v>
      </c>
      <c r="G927" t="s">
        <v>26</v>
      </c>
      <c r="H927" t="s">
        <v>35</v>
      </c>
      <c r="I927" t="s">
        <v>22</v>
      </c>
    </row>
    <row r="928" spans="1:9" x14ac:dyDescent="0.25">
      <c r="A928" s="1">
        <v>46218</v>
      </c>
      <c r="B928" t="s">
        <v>975</v>
      </c>
      <c r="C928" t="s">
        <v>10</v>
      </c>
      <c r="D928">
        <v>3233.59</v>
      </c>
      <c r="E928" t="s">
        <v>41</v>
      </c>
      <c r="F928" t="s">
        <v>12</v>
      </c>
      <c r="G928" t="s">
        <v>34</v>
      </c>
      <c r="H928" t="s">
        <v>48</v>
      </c>
      <c r="I928" t="s">
        <v>15</v>
      </c>
    </row>
    <row r="929" spans="1:9" x14ac:dyDescent="0.25">
      <c r="A929" s="1">
        <v>46219</v>
      </c>
      <c r="B929" t="s">
        <v>976</v>
      </c>
      <c r="C929" t="s">
        <v>10</v>
      </c>
      <c r="D929">
        <v>2821.94</v>
      </c>
      <c r="E929" t="s">
        <v>51</v>
      </c>
      <c r="F929" t="s">
        <v>33</v>
      </c>
      <c r="G929" t="s">
        <v>52</v>
      </c>
      <c r="H929" t="s">
        <v>57</v>
      </c>
      <c r="I929" t="s">
        <v>63</v>
      </c>
    </row>
    <row r="930" spans="1:9" x14ac:dyDescent="0.25">
      <c r="A930" s="1">
        <v>46220</v>
      </c>
      <c r="B930" t="s">
        <v>977</v>
      </c>
      <c r="C930" t="s">
        <v>17</v>
      </c>
      <c r="D930">
        <v>3594.41</v>
      </c>
      <c r="E930" t="s">
        <v>51</v>
      </c>
      <c r="F930" t="s">
        <v>12</v>
      </c>
      <c r="G930" t="s">
        <v>52</v>
      </c>
      <c r="H930" t="s">
        <v>67</v>
      </c>
      <c r="I930" t="s">
        <v>28</v>
      </c>
    </row>
    <row r="931" spans="1:9" x14ac:dyDescent="0.25">
      <c r="A931" s="1">
        <v>46221</v>
      </c>
      <c r="B931" t="s">
        <v>978</v>
      </c>
      <c r="C931" t="s">
        <v>17</v>
      </c>
      <c r="D931">
        <v>3452.59</v>
      </c>
      <c r="E931" t="s">
        <v>37</v>
      </c>
      <c r="F931" t="s">
        <v>33</v>
      </c>
      <c r="G931" t="s">
        <v>52</v>
      </c>
      <c r="H931" t="s">
        <v>67</v>
      </c>
      <c r="I931" t="s">
        <v>43</v>
      </c>
    </row>
    <row r="932" spans="1:9" x14ac:dyDescent="0.25">
      <c r="A932" s="1">
        <v>46222</v>
      </c>
      <c r="B932" t="s">
        <v>979</v>
      </c>
      <c r="C932" t="s">
        <v>10</v>
      </c>
      <c r="D932">
        <v>2462.4</v>
      </c>
      <c r="E932" t="s">
        <v>47</v>
      </c>
      <c r="F932" t="s">
        <v>25</v>
      </c>
      <c r="G932" t="s">
        <v>52</v>
      </c>
      <c r="H932" t="s">
        <v>14</v>
      </c>
      <c r="I932" t="s">
        <v>63</v>
      </c>
    </row>
    <row r="933" spans="1:9" x14ac:dyDescent="0.25">
      <c r="A933" s="1">
        <v>46223</v>
      </c>
      <c r="B933" t="s">
        <v>980</v>
      </c>
      <c r="C933" t="s">
        <v>10</v>
      </c>
      <c r="D933">
        <v>4516.3999999999996</v>
      </c>
      <c r="E933" t="s">
        <v>11</v>
      </c>
      <c r="F933" t="s">
        <v>19</v>
      </c>
      <c r="G933" t="s">
        <v>52</v>
      </c>
      <c r="H933" t="s">
        <v>14</v>
      </c>
      <c r="I933" t="s">
        <v>45</v>
      </c>
    </row>
    <row r="934" spans="1:9" x14ac:dyDescent="0.25">
      <c r="A934" s="1">
        <v>46224</v>
      </c>
      <c r="B934" t="s">
        <v>981</v>
      </c>
      <c r="C934" t="s">
        <v>10</v>
      </c>
      <c r="D934">
        <v>1674.82</v>
      </c>
      <c r="E934" t="s">
        <v>47</v>
      </c>
      <c r="F934" t="s">
        <v>19</v>
      </c>
      <c r="G934" t="s">
        <v>52</v>
      </c>
      <c r="H934" t="s">
        <v>53</v>
      </c>
      <c r="I934" t="s">
        <v>43</v>
      </c>
    </row>
    <row r="935" spans="1:9" x14ac:dyDescent="0.25">
      <c r="A935" s="1">
        <v>46225</v>
      </c>
      <c r="B935" t="s">
        <v>982</v>
      </c>
      <c r="C935" t="s">
        <v>17</v>
      </c>
      <c r="D935">
        <v>3262.35</v>
      </c>
      <c r="E935" t="s">
        <v>61</v>
      </c>
      <c r="F935" t="s">
        <v>12</v>
      </c>
      <c r="G935" t="s">
        <v>34</v>
      </c>
      <c r="H935" t="s">
        <v>35</v>
      </c>
      <c r="I935" t="s">
        <v>28</v>
      </c>
    </row>
    <row r="936" spans="1:9" x14ac:dyDescent="0.25">
      <c r="A936" s="1">
        <v>46226</v>
      </c>
      <c r="B936" t="s">
        <v>983</v>
      </c>
      <c r="C936" t="s">
        <v>10</v>
      </c>
      <c r="D936">
        <v>2428.73</v>
      </c>
      <c r="E936" t="s">
        <v>61</v>
      </c>
      <c r="F936" t="s">
        <v>19</v>
      </c>
      <c r="G936" t="s">
        <v>26</v>
      </c>
      <c r="H936" t="s">
        <v>21</v>
      </c>
      <c r="I936" t="s">
        <v>75</v>
      </c>
    </row>
    <row r="937" spans="1:9" x14ac:dyDescent="0.25">
      <c r="A937" s="1">
        <v>46227</v>
      </c>
      <c r="B937" t="s">
        <v>984</v>
      </c>
      <c r="C937" t="s">
        <v>17</v>
      </c>
      <c r="D937">
        <v>1836.56</v>
      </c>
      <c r="E937" t="s">
        <v>24</v>
      </c>
      <c r="F937" t="s">
        <v>12</v>
      </c>
      <c r="G937" t="s">
        <v>34</v>
      </c>
      <c r="H937" t="s">
        <v>35</v>
      </c>
      <c r="I937" t="s">
        <v>75</v>
      </c>
    </row>
    <row r="938" spans="1:9" x14ac:dyDescent="0.25">
      <c r="A938" s="1">
        <v>46228</v>
      </c>
      <c r="B938" t="s">
        <v>985</v>
      </c>
      <c r="C938" t="s">
        <v>10</v>
      </c>
      <c r="D938">
        <v>3042.63</v>
      </c>
      <c r="E938" t="s">
        <v>11</v>
      </c>
      <c r="F938" t="s">
        <v>25</v>
      </c>
      <c r="G938" t="s">
        <v>52</v>
      </c>
      <c r="H938" t="s">
        <v>14</v>
      </c>
      <c r="I938" t="s">
        <v>45</v>
      </c>
    </row>
    <row r="939" spans="1:9" x14ac:dyDescent="0.25">
      <c r="A939" s="1">
        <v>46229</v>
      </c>
      <c r="B939" t="s">
        <v>986</v>
      </c>
      <c r="C939" t="s">
        <v>10</v>
      </c>
      <c r="D939">
        <v>1939.04</v>
      </c>
      <c r="E939" t="s">
        <v>37</v>
      </c>
      <c r="F939" t="s">
        <v>25</v>
      </c>
      <c r="G939" t="s">
        <v>34</v>
      </c>
      <c r="H939" t="s">
        <v>53</v>
      </c>
      <c r="I939" t="s">
        <v>58</v>
      </c>
    </row>
    <row r="940" spans="1:9" x14ac:dyDescent="0.25">
      <c r="A940" s="1">
        <v>46230</v>
      </c>
      <c r="B940" t="s">
        <v>987</v>
      </c>
      <c r="C940" t="s">
        <v>17</v>
      </c>
      <c r="D940">
        <v>4382.84</v>
      </c>
      <c r="E940" t="s">
        <v>61</v>
      </c>
      <c r="F940" t="s">
        <v>25</v>
      </c>
      <c r="G940" t="s">
        <v>34</v>
      </c>
      <c r="H940" t="s">
        <v>53</v>
      </c>
      <c r="I940" t="s">
        <v>63</v>
      </c>
    </row>
    <row r="941" spans="1:9" x14ac:dyDescent="0.25">
      <c r="A941" s="1">
        <v>46231</v>
      </c>
      <c r="B941" t="s">
        <v>988</v>
      </c>
      <c r="C941" t="s">
        <v>17</v>
      </c>
      <c r="D941">
        <v>4427.16</v>
      </c>
      <c r="E941" t="s">
        <v>51</v>
      </c>
      <c r="F941" t="s">
        <v>25</v>
      </c>
      <c r="G941" t="s">
        <v>20</v>
      </c>
      <c r="H941" t="s">
        <v>35</v>
      </c>
      <c r="I941" t="s">
        <v>39</v>
      </c>
    </row>
    <row r="942" spans="1:9" x14ac:dyDescent="0.25">
      <c r="A942" s="1">
        <v>46232</v>
      </c>
      <c r="B942" t="s">
        <v>989</v>
      </c>
      <c r="C942" t="s">
        <v>10</v>
      </c>
      <c r="D942">
        <v>3514.92</v>
      </c>
      <c r="E942" t="s">
        <v>37</v>
      </c>
      <c r="F942" t="s">
        <v>12</v>
      </c>
      <c r="G942" t="s">
        <v>34</v>
      </c>
      <c r="H942" t="s">
        <v>21</v>
      </c>
      <c r="I942" t="s">
        <v>22</v>
      </c>
    </row>
    <row r="943" spans="1:9" x14ac:dyDescent="0.25">
      <c r="A943" s="1">
        <v>46233</v>
      </c>
      <c r="B943" t="s">
        <v>990</v>
      </c>
      <c r="C943" t="s">
        <v>17</v>
      </c>
      <c r="D943">
        <v>4726.78</v>
      </c>
      <c r="E943" t="s">
        <v>47</v>
      </c>
      <c r="F943" t="s">
        <v>25</v>
      </c>
      <c r="G943" t="s">
        <v>20</v>
      </c>
      <c r="H943" t="s">
        <v>67</v>
      </c>
      <c r="I943" t="s">
        <v>31</v>
      </c>
    </row>
    <row r="944" spans="1:9" x14ac:dyDescent="0.25">
      <c r="A944" s="1">
        <v>46234</v>
      </c>
      <c r="B944" t="s">
        <v>991</v>
      </c>
      <c r="C944" t="s">
        <v>17</v>
      </c>
      <c r="D944">
        <v>3225.69</v>
      </c>
      <c r="E944" t="s">
        <v>37</v>
      </c>
      <c r="F944" t="s">
        <v>12</v>
      </c>
      <c r="G944" t="s">
        <v>52</v>
      </c>
      <c r="H944" t="s">
        <v>35</v>
      </c>
      <c r="I944" t="s">
        <v>28</v>
      </c>
    </row>
    <row r="945" spans="1:9" x14ac:dyDescent="0.25">
      <c r="A945" s="1">
        <v>46235</v>
      </c>
      <c r="B945" t="s">
        <v>992</v>
      </c>
      <c r="C945" t="s">
        <v>10</v>
      </c>
      <c r="D945">
        <v>4691.2299999999996</v>
      </c>
      <c r="E945" t="s">
        <v>24</v>
      </c>
      <c r="F945" t="s">
        <v>19</v>
      </c>
      <c r="G945" t="s">
        <v>13</v>
      </c>
      <c r="H945" t="s">
        <v>35</v>
      </c>
      <c r="I945" t="s">
        <v>63</v>
      </c>
    </row>
    <row r="946" spans="1:9" x14ac:dyDescent="0.25">
      <c r="A946" s="1">
        <v>46236</v>
      </c>
      <c r="B946" t="s">
        <v>993</v>
      </c>
      <c r="C946" t="s">
        <v>17</v>
      </c>
      <c r="D946">
        <v>3199.7</v>
      </c>
      <c r="E946" t="s">
        <v>30</v>
      </c>
      <c r="F946" t="s">
        <v>19</v>
      </c>
      <c r="G946" t="s">
        <v>20</v>
      </c>
      <c r="H946" t="s">
        <v>48</v>
      </c>
      <c r="I946" t="s">
        <v>43</v>
      </c>
    </row>
    <row r="947" spans="1:9" x14ac:dyDescent="0.25">
      <c r="A947" s="1">
        <v>46237</v>
      </c>
      <c r="B947" t="s">
        <v>994</v>
      </c>
      <c r="C947" t="s">
        <v>10</v>
      </c>
      <c r="D947">
        <v>1871.68</v>
      </c>
      <c r="E947" t="s">
        <v>61</v>
      </c>
      <c r="F947" t="s">
        <v>25</v>
      </c>
      <c r="G947" t="s">
        <v>13</v>
      </c>
      <c r="H947" t="s">
        <v>53</v>
      </c>
      <c r="I947" t="s">
        <v>45</v>
      </c>
    </row>
    <row r="948" spans="1:9" x14ac:dyDescent="0.25">
      <c r="A948" s="1">
        <v>46238</v>
      </c>
      <c r="B948" t="s">
        <v>995</v>
      </c>
      <c r="C948" t="s">
        <v>17</v>
      </c>
      <c r="D948">
        <v>3628.22</v>
      </c>
      <c r="E948" t="s">
        <v>37</v>
      </c>
      <c r="F948" t="s">
        <v>12</v>
      </c>
      <c r="G948" t="s">
        <v>52</v>
      </c>
      <c r="H948" t="s">
        <v>27</v>
      </c>
      <c r="I948" t="s">
        <v>43</v>
      </c>
    </row>
    <row r="949" spans="1:9" x14ac:dyDescent="0.25">
      <c r="A949" s="1">
        <v>46239</v>
      </c>
      <c r="B949" t="s">
        <v>996</v>
      </c>
      <c r="C949" t="s">
        <v>10</v>
      </c>
      <c r="D949">
        <v>3875.83</v>
      </c>
      <c r="E949" t="s">
        <v>61</v>
      </c>
      <c r="F949" t="s">
        <v>33</v>
      </c>
      <c r="G949" t="s">
        <v>26</v>
      </c>
      <c r="H949" t="s">
        <v>53</v>
      </c>
      <c r="I949" t="s">
        <v>63</v>
      </c>
    </row>
    <row r="950" spans="1:9" x14ac:dyDescent="0.25">
      <c r="A950" s="1">
        <v>46240</v>
      </c>
      <c r="B950" t="s">
        <v>997</v>
      </c>
      <c r="C950" t="s">
        <v>10</v>
      </c>
      <c r="D950">
        <v>4468.97</v>
      </c>
      <c r="E950" t="s">
        <v>30</v>
      </c>
      <c r="F950" t="s">
        <v>33</v>
      </c>
      <c r="G950" t="s">
        <v>34</v>
      </c>
      <c r="H950" t="s">
        <v>27</v>
      </c>
      <c r="I950" t="s">
        <v>43</v>
      </c>
    </row>
    <row r="951" spans="1:9" x14ac:dyDescent="0.25">
      <c r="A951" s="1">
        <v>46241</v>
      </c>
      <c r="B951" t="s">
        <v>998</v>
      </c>
      <c r="C951" t="s">
        <v>10</v>
      </c>
      <c r="D951">
        <v>1624.05</v>
      </c>
      <c r="E951" t="s">
        <v>18</v>
      </c>
      <c r="F951" t="s">
        <v>25</v>
      </c>
      <c r="G951" t="s">
        <v>34</v>
      </c>
      <c r="H951" t="s">
        <v>35</v>
      </c>
      <c r="I951" t="s">
        <v>28</v>
      </c>
    </row>
    <row r="952" spans="1:9" x14ac:dyDescent="0.25">
      <c r="A952" s="1">
        <v>46242</v>
      </c>
      <c r="B952" t="s">
        <v>999</v>
      </c>
      <c r="C952" t="s">
        <v>10</v>
      </c>
      <c r="D952">
        <v>1448.93</v>
      </c>
      <c r="E952" t="s">
        <v>24</v>
      </c>
      <c r="F952" t="s">
        <v>33</v>
      </c>
      <c r="G952" t="s">
        <v>20</v>
      </c>
      <c r="H952" t="s">
        <v>27</v>
      </c>
      <c r="I952" t="s">
        <v>63</v>
      </c>
    </row>
    <row r="953" spans="1:9" x14ac:dyDescent="0.25">
      <c r="A953" s="1">
        <v>46243</v>
      </c>
      <c r="B953" t="s">
        <v>1000</v>
      </c>
      <c r="C953" t="s">
        <v>17</v>
      </c>
      <c r="D953">
        <v>1483.84</v>
      </c>
      <c r="E953" t="s">
        <v>18</v>
      </c>
      <c r="F953" t="s">
        <v>25</v>
      </c>
      <c r="G953" t="s">
        <v>20</v>
      </c>
      <c r="H953" t="s">
        <v>14</v>
      </c>
      <c r="I953" t="s">
        <v>45</v>
      </c>
    </row>
    <row r="954" spans="1:9" x14ac:dyDescent="0.25">
      <c r="A954" s="1">
        <v>46244</v>
      </c>
      <c r="B954" t="s">
        <v>1001</v>
      </c>
      <c r="C954" t="s">
        <v>17</v>
      </c>
      <c r="D954">
        <v>2772.45</v>
      </c>
      <c r="E954" t="s">
        <v>51</v>
      </c>
      <c r="F954" t="s">
        <v>12</v>
      </c>
      <c r="G954" t="s">
        <v>52</v>
      </c>
      <c r="H954" t="s">
        <v>57</v>
      </c>
      <c r="I954" t="s">
        <v>39</v>
      </c>
    </row>
    <row r="955" spans="1:9" x14ac:dyDescent="0.25">
      <c r="A955" s="1">
        <v>46245</v>
      </c>
      <c r="B955" t="s">
        <v>1002</v>
      </c>
      <c r="C955" t="s">
        <v>10</v>
      </c>
      <c r="D955">
        <v>4543.3900000000003</v>
      </c>
      <c r="E955" t="s">
        <v>47</v>
      </c>
      <c r="F955" t="s">
        <v>25</v>
      </c>
      <c r="G955" t="s">
        <v>34</v>
      </c>
      <c r="H955" t="s">
        <v>27</v>
      </c>
      <c r="I955" t="s">
        <v>39</v>
      </c>
    </row>
    <row r="956" spans="1:9" x14ac:dyDescent="0.25">
      <c r="A956" s="1">
        <v>46246</v>
      </c>
      <c r="B956" t="s">
        <v>1003</v>
      </c>
      <c r="C956" t="s">
        <v>10</v>
      </c>
      <c r="D956">
        <v>4605.82</v>
      </c>
      <c r="E956" t="s">
        <v>41</v>
      </c>
      <c r="F956" t="s">
        <v>19</v>
      </c>
      <c r="G956" t="s">
        <v>26</v>
      </c>
      <c r="H956" t="s">
        <v>14</v>
      </c>
      <c r="I956" t="s">
        <v>28</v>
      </c>
    </row>
    <row r="957" spans="1:9" x14ac:dyDescent="0.25">
      <c r="A957" s="1">
        <v>46247</v>
      </c>
      <c r="B957" t="s">
        <v>1004</v>
      </c>
      <c r="C957" t="s">
        <v>10</v>
      </c>
      <c r="D957">
        <v>4517.26</v>
      </c>
      <c r="E957" t="s">
        <v>18</v>
      </c>
      <c r="F957" t="s">
        <v>25</v>
      </c>
      <c r="G957" t="s">
        <v>34</v>
      </c>
      <c r="H957" t="s">
        <v>48</v>
      </c>
      <c r="I957" t="s">
        <v>43</v>
      </c>
    </row>
    <row r="958" spans="1:9" x14ac:dyDescent="0.25">
      <c r="A958" s="1">
        <v>46248</v>
      </c>
      <c r="B958" t="s">
        <v>1005</v>
      </c>
      <c r="C958" t="s">
        <v>10</v>
      </c>
      <c r="D958">
        <v>2497.11</v>
      </c>
      <c r="E958" t="s">
        <v>47</v>
      </c>
      <c r="F958" t="s">
        <v>33</v>
      </c>
      <c r="G958" t="s">
        <v>26</v>
      </c>
      <c r="H958" t="s">
        <v>35</v>
      </c>
      <c r="I958" t="s">
        <v>31</v>
      </c>
    </row>
    <row r="959" spans="1:9" x14ac:dyDescent="0.25">
      <c r="A959" s="1">
        <v>46249</v>
      </c>
      <c r="B959" t="s">
        <v>1006</v>
      </c>
      <c r="C959" t="s">
        <v>17</v>
      </c>
      <c r="D959">
        <v>1734.1</v>
      </c>
      <c r="E959" t="s">
        <v>18</v>
      </c>
      <c r="F959" t="s">
        <v>12</v>
      </c>
      <c r="G959" t="s">
        <v>52</v>
      </c>
      <c r="H959" t="s">
        <v>38</v>
      </c>
      <c r="I959" t="s">
        <v>28</v>
      </c>
    </row>
    <row r="960" spans="1:9" x14ac:dyDescent="0.25">
      <c r="A960" s="1">
        <v>46250</v>
      </c>
      <c r="B960" t="s">
        <v>1007</v>
      </c>
      <c r="C960" t="s">
        <v>10</v>
      </c>
      <c r="D960">
        <v>1096.98</v>
      </c>
      <c r="E960" t="s">
        <v>30</v>
      </c>
      <c r="F960" t="s">
        <v>12</v>
      </c>
      <c r="G960" t="s">
        <v>13</v>
      </c>
      <c r="H960" t="s">
        <v>53</v>
      </c>
      <c r="I960" t="s">
        <v>63</v>
      </c>
    </row>
    <row r="961" spans="1:9" x14ac:dyDescent="0.25">
      <c r="A961" s="1">
        <v>46251</v>
      </c>
      <c r="B961" t="s">
        <v>1008</v>
      </c>
      <c r="C961" t="s">
        <v>10</v>
      </c>
      <c r="D961">
        <v>1282.4000000000001</v>
      </c>
      <c r="E961" t="s">
        <v>61</v>
      </c>
      <c r="F961" t="s">
        <v>33</v>
      </c>
      <c r="G961" t="s">
        <v>52</v>
      </c>
      <c r="H961" t="s">
        <v>14</v>
      </c>
      <c r="I961" t="s">
        <v>63</v>
      </c>
    </row>
    <row r="962" spans="1:9" x14ac:dyDescent="0.25">
      <c r="A962" s="1">
        <v>46252</v>
      </c>
      <c r="B962" t="s">
        <v>1009</v>
      </c>
      <c r="C962" t="s">
        <v>10</v>
      </c>
      <c r="D962">
        <v>2238.94</v>
      </c>
      <c r="E962" t="s">
        <v>51</v>
      </c>
      <c r="F962" t="s">
        <v>12</v>
      </c>
      <c r="G962" t="s">
        <v>26</v>
      </c>
      <c r="H962" t="s">
        <v>53</v>
      </c>
      <c r="I962" t="s">
        <v>43</v>
      </c>
    </row>
    <row r="963" spans="1:9" x14ac:dyDescent="0.25">
      <c r="A963" s="1">
        <v>46253</v>
      </c>
      <c r="B963" t="s">
        <v>1010</v>
      </c>
      <c r="C963" t="s">
        <v>10</v>
      </c>
      <c r="D963">
        <v>3623.14</v>
      </c>
      <c r="E963" t="s">
        <v>30</v>
      </c>
      <c r="F963" t="s">
        <v>19</v>
      </c>
      <c r="G963" t="s">
        <v>20</v>
      </c>
      <c r="H963" t="s">
        <v>21</v>
      </c>
      <c r="I963" t="s">
        <v>39</v>
      </c>
    </row>
    <row r="964" spans="1:9" x14ac:dyDescent="0.25">
      <c r="A964" s="1">
        <v>46254</v>
      </c>
      <c r="B964" t="s">
        <v>1011</v>
      </c>
      <c r="C964" t="s">
        <v>17</v>
      </c>
      <c r="D964">
        <v>3394.58</v>
      </c>
      <c r="E964" t="s">
        <v>47</v>
      </c>
      <c r="F964" t="s">
        <v>33</v>
      </c>
      <c r="G964" t="s">
        <v>52</v>
      </c>
      <c r="H964" t="s">
        <v>14</v>
      </c>
      <c r="I964" t="s">
        <v>31</v>
      </c>
    </row>
    <row r="965" spans="1:9" x14ac:dyDescent="0.25">
      <c r="A965" s="1">
        <v>46255</v>
      </c>
      <c r="B965" t="s">
        <v>1012</v>
      </c>
      <c r="C965" t="s">
        <v>17</v>
      </c>
      <c r="D965">
        <v>2720.78</v>
      </c>
      <c r="E965" t="s">
        <v>24</v>
      </c>
      <c r="F965" t="s">
        <v>25</v>
      </c>
      <c r="G965" t="s">
        <v>26</v>
      </c>
      <c r="H965" t="s">
        <v>53</v>
      </c>
      <c r="I965" t="s">
        <v>22</v>
      </c>
    </row>
    <row r="966" spans="1:9" x14ac:dyDescent="0.25">
      <c r="A966" s="1">
        <v>46256</v>
      </c>
      <c r="B966" t="s">
        <v>1013</v>
      </c>
      <c r="C966" t="s">
        <v>10</v>
      </c>
      <c r="D966">
        <v>4151.01</v>
      </c>
      <c r="E966" t="s">
        <v>18</v>
      </c>
      <c r="F966" t="s">
        <v>12</v>
      </c>
      <c r="G966" t="s">
        <v>13</v>
      </c>
      <c r="H966" t="s">
        <v>14</v>
      </c>
      <c r="I966" t="s">
        <v>28</v>
      </c>
    </row>
    <row r="967" spans="1:9" x14ac:dyDescent="0.25">
      <c r="A967" s="1">
        <v>46257</v>
      </c>
      <c r="B967" t="s">
        <v>1014</v>
      </c>
      <c r="C967" t="s">
        <v>10</v>
      </c>
      <c r="D967">
        <v>4184.1099999999997</v>
      </c>
      <c r="E967" t="s">
        <v>24</v>
      </c>
      <c r="F967" t="s">
        <v>25</v>
      </c>
      <c r="G967" t="s">
        <v>26</v>
      </c>
      <c r="H967" t="s">
        <v>38</v>
      </c>
      <c r="I967" t="s">
        <v>39</v>
      </c>
    </row>
    <row r="968" spans="1:9" x14ac:dyDescent="0.25">
      <c r="A968" s="1">
        <v>46258</v>
      </c>
      <c r="B968" t="s">
        <v>1015</v>
      </c>
      <c r="C968" t="s">
        <v>10</v>
      </c>
      <c r="D968">
        <v>4424.05</v>
      </c>
      <c r="E968" t="s">
        <v>51</v>
      </c>
      <c r="F968" t="s">
        <v>33</v>
      </c>
      <c r="G968" t="s">
        <v>13</v>
      </c>
      <c r="H968" t="s">
        <v>38</v>
      </c>
      <c r="I968" t="s">
        <v>45</v>
      </c>
    </row>
    <row r="969" spans="1:9" x14ac:dyDescent="0.25">
      <c r="A969" s="1">
        <v>46259</v>
      </c>
      <c r="B969" t="s">
        <v>1016</v>
      </c>
      <c r="C969" t="s">
        <v>10</v>
      </c>
      <c r="D969">
        <v>3189.29</v>
      </c>
      <c r="E969" t="s">
        <v>11</v>
      </c>
      <c r="F969" t="s">
        <v>33</v>
      </c>
      <c r="G969" t="s">
        <v>34</v>
      </c>
      <c r="H969" t="s">
        <v>14</v>
      </c>
      <c r="I969" t="s">
        <v>75</v>
      </c>
    </row>
    <row r="970" spans="1:9" x14ac:dyDescent="0.25">
      <c r="A970" s="1">
        <v>46260</v>
      </c>
      <c r="B970" t="s">
        <v>1017</v>
      </c>
      <c r="C970" t="s">
        <v>17</v>
      </c>
      <c r="D970">
        <v>4423.2299999999996</v>
      </c>
      <c r="E970" t="s">
        <v>37</v>
      </c>
      <c r="F970" t="s">
        <v>12</v>
      </c>
      <c r="G970" t="s">
        <v>26</v>
      </c>
      <c r="H970" t="s">
        <v>27</v>
      </c>
      <c r="I970" t="s">
        <v>43</v>
      </c>
    </row>
    <row r="971" spans="1:9" x14ac:dyDescent="0.25">
      <c r="A971" s="1">
        <v>46261</v>
      </c>
      <c r="B971" t="s">
        <v>1018</v>
      </c>
      <c r="C971" t="s">
        <v>17</v>
      </c>
      <c r="D971">
        <v>1845.62</v>
      </c>
      <c r="E971" t="s">
        <v>41</v>
      </c>
      <c r="F971" t="s">
        <v>12</v>
      </c>
      <c r="G971" t="s">
        <v>52</v>
      </c>
      <c r="H971" t="s">
        <v>42</v>
      </c>
      <c r="I971" t="s">
        <v>22</v>
      </c>
    </row>
    <row r="972" spans="1:9" x14ac:dyDescent="0.25">
      <c r="A972" s="1">
        <v>46262</v>
      </c>
      <c r="B972" t="s">
        <v>1019</v>
      </c>
      <c r="C972" t="s">
        <v>10</v>
      </c>
      <c r="D972">
        <v>3959.15</v>
      </c>
      <c r="E972" t="s">
        <v>18</v>
      </c>
      <c r="F972" t="s">
        <v>12</v>
      </c>
      <c r="G972" t="s">
        <v>13</v>
      </c>
      <c r="H972" t="s">
        <v>21</v>
      </c>
      <c r="I972" t="s">
        <v>75</v>
      </c>
    </row>
    <row r="973" spans="1:9" x14ac:dyDescent="0.25">
      <c r="A973" s="1">
        <v>46263</v>
      </c>
      <c r="B973" t="s">
        <v>1020</v>
      </c>
      <c r="C973" t="s">
        <v>17</v>
      </c>
      <c r="D973">
        <v>1955.82</v>
      </c>
      <c r="E973" t="s">
        <v>37</v>
      </c>
      <c r="F973" t="s">
        <v>25</v>
      </c>
      <c r="G973" t="s">
        <v>26</v>
      </c>
      <c r="H973" t="s">
        <v>42</v>
      </c>
      <c r="I973" t="s">
        <v>22</v>
      </c>
    </row>
    <row r="974" spans="1:9" x14ac:dyDescent="0.25">
      <c r="A974" s="1">
        <v>46264</v>
      </c>
      <c r="B974" t="s">
        <v>1021</v>
      </c>
      <c r="C974" t="s">
        <v>17</v>
      </c>
      <c r="D974">
        <v>2423.75</v>
      </c>
      <c r="E974" t="s">
        <v>18</v>
      </c>
      <c r="F974" t="s">
        <v>19</v>
      </c>
      <c r="G974" t="s">
        <v>52</v>
      </c>
      <c r="H974" t="s">
        <v>53</v>
      </c>
      <c r="I974" t="s">
        <v>63</v>
      </c>
    </row>
    <row r="975" spans="1:9" x14ac:dyDescent="0.25">
      <c r="A975" s="1">
        <v>46265</v>
      </c>
      <c r="B975" t="s">
        <v>1022</v>
      </c>
      <c r="C975" t="s">
        <v>17</v>
      </c>
      <c r="D975">
        <v>2943.07</v>
      </c>
      <c r="E975" t="s">
        <v>61</v>
      </c>
      <c r="F975" t="s">
        <v>19</v>
      </c>
      <c r="G975" t="s">
        <v>26</v>
      </c>
      <c r="H975" t="s">
        <v>48</v>
      </c>
      <c r="I975" t="s">
        <v>75</v>
      </c>
    </row>
    <row r="976" spans="1:9" x14ac:dyDescent="0.25">
      <c r="A976" s="1">
        <v>46266</v>
      </c>
      <c r="B976" t="s">
        <v>1023</v>
      </c>
      <c r="C976" t="s">
        <v>17</v>
      </c>
      <c r="D976">
        <v>3142.34</v>
      </c>
      <c r="E976" t="s">
        <v>30</v>
      </c>
      <c r="F976" t="s">
        <v>25</v>
      </c>
      <c r="G976" t="s">
        <v>34</v>
      </c>
      <c r="H976" t="s">
        <v>57</v>
      </c>
      <c r="I976" t="s">
        <v>43</v>
      </c>
    </row>
    <row r="977" spans="1:9" x14ac:dyDescent="0.25">
      <c r="A977" s="1">
        <v>46267</v>
      </c>
      <c r="B977" t="s">
        <v>1024</v>
      </c>
      <c r="C977" t="s">
        <v>17</v>
      </c>
      <c r="D977">
        <v>4290.42</v>
      </c>
      <c r="E977" t="s">
        <v>51</v>
      </c>
      <c r="F977" t="s">
        <v>33</v>
      </c>
      <c r="G977" t="s">
        <v>34</v>
      </c>
      <c r="H977" t="s">
        <v>14</v>
      </c>
      <c r="I977" t="s">
        <v>31</v>
      </c>
    </row>
    <row r="978" spans="1:9" x14ac:dyDescent="0.25">
      <c r="A978" s="1">
        <v>46268</v>
      </c>
      <c r="B978" t="s">
        <v>1025</v>
      </c>
      <c r="C978" t="s">
        <v>17</v>
      </c>
      <c r="D978">
        <v>3958.89</v>
      </c>
      <c r="E978" t="s">
        <v>30</v>
      </c>
      <c r="F978" t="s">
        <v>33</v>
      </c>
      <c r="G978" t="s">
        <v>13</v>
      </c>
      <c r="H978" t="s">
        <v>38</v>
      </c>
      <c r="I978" t="s">
        <v>15</v>
      </c>
    </row>
    <row r="979" spans="1:9" x14ac:dyDescent="0.25">
      <c r="A979" s="1">
        <v>46269</v>
      </c>
      <c r="B979" t="s">
        <v>1026</v>
      </c>
      <c r="C979" t="s">
        <v>10</v>
      </c>
      <c r="D979">
        <v>4190.0600000000004</v>
      </c>
      <c r="E979" t="s">
        <v>24</v>
      </c>
      <c r="F979" t="s">
        <v>19</v>
      </c>
      <c r="G979" t="s">
        <v>13</v>
      </c>
      <c r="H979" t="s">
        <v>42</v>
      </c>
      <c r="I979" t="s">
        <v>39</v>
      </c>
    </row>
    <row r="980" spans="1:9" x14ac:dyDescent="0.25">
      <c r="A980" s="1">
        <v>46270</v>
      </c>
      <c r="B980" t="s">
        <v>1027</v>
      </c>
      <c r="C980" t="s">
        <v>17</v>
      </c>
      <c r="D980">
        <v>4165.25</v>
      </c>
      <c r="E980" t="s">
        <v>30</v>
      </c>
      <c r="F980" t="s">
        <v>12</v>
      </c>
      <c r="G980" t="s">
        <v>13</v>
      </c>
      <c r="H980" t="s">
        <v>48</v>
      </c>
      <c r="I980" t="s">
        <v>58</v>
      </c>
    </row>
    <row r="981" spans="1:9" x14ac:dyDescent="0.25">
      <c r="A981" s="1">
        <v>46271</v>
      </c>
      <c r="B981" t="s">
        <v>1028</v>
      </c>
      <c r="C981" t="s">
        <v>17</v>
      </c>
      <c r="D981">
        <v>4744.28</v>
      </c>
      <c r="E981" t="s">
        <v>47</v>
      </c>
      <c r="F981" t="s">
        <v>12</v>
      </c>
      <c r="G981" t="s">
        <v>20</v>
      </c>
      <c r="H981" t="s">
        <v>48</v>
      </c>
      <c r="I981" t="s">
        <v>43</v>
      </c>
    </row>
    <row r="982" spans="1:9" x14ac:dyDescent="0.25">
      <c r="A982" s="1">
        <v>46272</v>
      </c>
      <c r="B982" t="s">
        <v>1029</v>
      </c>
      <c r="C982" t="s">
        <v>10</v>
      </c>
      <c r="D982">
        <v>3375.39</v>
      </c>
      <c r="E982" t="s">
        <v>24</v>
      </c>
      <c r="F982" t="s">
        <v>25</v>
      </c>
      <c r="G982" t="s">
        <v>52</v>
      </c>
      <c r="H982" t="s">
        <v>48</v>
      </c>
      <c r="I982" t="s">
        <v>58</v>
      </c>
    </row>
    <row r="983" spans="1:9" x14ac:dyDescent="0.25">
      <c r="A983" s="1">
        <v>46273</v>
      </c>
      <c r="B983" t="s">
        <v>1030</v>
      </c>
      <c r="C983" t="s">
        <v>10</v>
      </c>
      <c r="D983">
        <v>1849.04</v>
      </c>
      <c r="E983" t="s">
        <v>47</v>
      </c>
      <c r="F983" t="s">
        <v>25</v>
      </c>
      <c r="G983" t="s">
        <v>13</v>
      </c>
      <c r="H983" t="s">
        <v>42</v>
      </c>
      <c r="I983" t="s">
        <v>58</v>
      </c>
    </row>
    <row r="984" spans="1:9" x14ac:dyDescent="0.25">
      <c r="A984" s="1">
        <v>46274</v>
      </c>
      <c r="B984" t="s">
        <v>1031</v>
      </c>
      <c r="C984" t="s">
        <v>17</v>
      </c>
      <c r="D984">
        <v>4472.38</v>
      </c>
      <c r="E984" t="s">
        <v>47</v>
      </c>
      <c r="F984" t="s">
        <v>33</v>
      </c>
      <c r="G984" t="s">
        <v>26</v>
      </c>
      <c r="H984" t="s">
        <v>35</v>
      </c>
      <c r="I984" t="s">
        <v>22</v>
      </c>
    </row>
    <row r="985" spans="1:9" x14ac:dyDescent="0.25">
      <c r="A985" s="1">
        <v>46275</v>
      </c>
      <c r="B985" t="s">
        <v>1032</v>
      </c>
      <c r="C985" t="s">
        <v>10</v>
      </c>
      <c r="D985">
        <v>1185.53</v>
      </c>
      <c r="E985" t="s">
        <v>11</v>
      </c>
      <c r="F985" t="s">
        <v>12</v>
      </c>
      <c r="G985" t="s">
        <v>13</v>
      </c>
      <c r="H985" t="s">
        <v>67</v>
      </c>
      <c r="I985" t="s">
        <v>43</v>
      </c>
    </row>
    <row r="986" spans="1:9" x14ac:dyDescent="0.25">
      <c r="A986" s="1">
        <v>46276</v>
      </c>
      <c r="B986" t="s">
        <v>1033</v>
      </c>
      <c r="C986" t="s">
        <v>10</v>
      </c>
      <c r="D986">
        <v>2146.7800000000002</v>
      </c>
      <c r="E986" t="s">
        <v>18</v>
      </c>
      <c r="F986" t="s">
        <v>25</v>
      </c>
      <c r="G986" t="s">
        <v>34</v>
      </c>
      <c r="H986" t="s">
        <v>67</v>
      </c>
      <c r="I986" t="s">
        <v>58</v>
      </c>
    </row>
    <row r="987" spans="1:9" x14ac:dyDescent="0.25">
      <c r="A987" s="1">
        <v>46277</v>
      </c>
      <c r="B987" t="s">
        <v>1034</v>
      </c>
      <c r="C987" t="s">
        <v>10</v>
      </c>
      <c r="D987">
        <v>1925.01</v>
      </c>
      <c r="E987" t="s">
        <v>37</v>
      </c>
      <c r="F987" t="s">
        <v>33</v>
      </c>
      <c r="G987" t="s">
        <v>20</v>
      </c>
      <c r="H987" t="s">
        <v>42</v>
      </c>
      <c r="I987" t="s">
        <v>22</v>
      </c>
    </row>
    <row r="988" spans="1:9" x14ac:dyDescent="0.25">
      <c r="A988" s="1">
        <v>46278</v>
      </c>
      <c r="B988" t="s">
        <v>1035</v>
      </c>
      <c r="C988" t="s">
        <v>10</v>
      </c>
      <c r="D988">
        <v>3977.47</v>
      </c>
      <c r="E988" t="s">
        <v>41</v>
      </c>
      <c r="F988" t="s">
        <v>25</v>
      </c>
      <c r="G988" t="s">
        <v>20</v>
      </c>
      <c r="H988" t="s">
        <v>53</v>
      </c>
      <c r="I988" t="s">
        <v>39</v>
      </c>
    </row>
    <row r="989" spans="1:9" x14ac:dyDescent="0.25">
      <c r="A989" s="1">
        <v>46279</v>
      </c>
      <c r="B989" t="s">
        <v>1036</v>
      </c>
      <c r="C989" t="s">
        <v>17</v>
      </c>
      <c r="D989">
        <v>4431.66</v>
      </c>
      <c r="E989" t="s">
        <v>18</v>
      </c>
      <c r="F989" t="s">
        <v>33</v>
      </c>
      <c r="G989" t="s">
        <v>34</v>
      </c>
      <c r="H989" t="s">
        <v>14</v>
      </c>
      <c r="I989" t="s">
        <v>45</v>
      </c>
    </row>
    <row r="990" spans="1:9" x14ac:dyDescent="0.25">
      <c r="A990" s="1">
        <v>46280</v>
      </c>
      <c r="B990" t="s">
        <v>1037</v>
      </c>
      <c r="C990" t="s">
        <v>10</v>
      </c>
      <c r="D990">
        <v>4263.0600000000004</v>
      </c>
      <c r="E990" t="s">
        <v>41</v>
      </c>
      <c r="F990" t="s">
        <v>19</v>
      </c>
      <c r="G990" t="s">
        <v>52</v>
      </c>
      <c r="H990" t="s">
        <v>38</v>
      </c>
      <c r="I990" t="s">
        <v>28</v>
      </c>
    </row>
    <row r="991" spans="1:9" x14ac:dyDescent="0.25">
      <c r="A991" s="1">
        <v>46281</v>
      </c>
      <c r="B991" t="s">
        <v>1038</v>
      </c>
      <c r="C991" t="s">
        <v>10</v>
      </c>
      <c r="D991">
        <v>3614.37</v>
      </c>
      <c r="E991" t="s">
        <v>18</v>
      </c>
      <c r="F991" t="s">
        <v>33</v>
      </c>
      <c r="G991" t="s">
        <v>52</v>
      </c>
      <c r="H991" t="s">
        <v>57</v>
      </c>
      <c r="I991" t="s">
        <v>31</v>
      </c>
    </row>
    <row r="992" spans="1:9" x14ac:dyDescent="0.25">
      <c r="A992" s="1">
        <v>46282</v>
      </c>
      <c r="B992" t="s">
        <v>1039</v>
      </c>
      <c r="C992" t="s">
        <v>17</v>
      </c>
      <c r="D992">
        <v>2496.3200000000002</v>
      </c>
      <c r="E992" t="s">
        <v>61</v>
      </c>
      <c r="F992" t="s">
        <v>25</v>
      </c>
      <c r="G992" t="s">
        <v>13</v>
      </c>
      <c r="H992" t="s">
        <v>35</v>
      </c>
      <c r="I992" t="s">
        <v>31</v>
      </c>
    </row>
    <row r="993" spans="1:9" x14ac:dyDescent="0.25">
      <c r="A993" s="1">
        <v>46283</v>
      </c>
      <c r="B993" t="s">
        <v>1040</v>
      </c>
      <c r="C993" t="s">
        <v>17</v>
      </c>
      <c r="D993">
        <v>2474.8000000000002</v>
      </c>
      <c r="E993" t="s">
        <v>61</v>
      </c>
      <c r="F993" t="s">
        <v>12</v>
      </c>
      <c r="G993" t="s">
        <v>20</v>
      </c>
      <c r="H993" t="s">
        <v>35</v>
      </c>
      <c r="I993" t="s">
        <v>63</v>
      </c>
    </row>
    <row r="994" spans="1:9" x14ac:dyDescent="0.25">
      <c r="A994" s="1">
        <v>46284</v>
      </c>
      <c r="B994" t="s">
        <v>1041</v>
      </c>
      <c r="C994" t="s">
        <v>10</v>
      </c>
      <c r="D994">
        <v>2344.0700000000002</v>
      </c>
      <c r="E994" t="s">
        <v>47</v>
      </c>
      <c r="F994" t="s">
        <v>33</v>
      </c>
      <c r="G994" t="s">
        <v>20</v>
      </c>
      <c r="H994" t="s">
        <v>48</v>
      </c>
      <c r="I994" t="s">
        <v>15</v>
      </c>
    </row>
    <row r="995" spans="1:9" x14ac:dyDescent="0.25">
      <c r="A995" s="1">
        <v>46285</v>
      </c>
      <c r="B995" t="s">
        <v>1042</v>
      </c>
      <c r="C995" t="s">
        <v>10</v>
      </c>
      <c r="D995">
        <v>4202.7700000000004</v>
      </c>
      <c r="E995" t="s">
        <v>47</v>
      </c>
      <c r="F995" t="s">
        <v>33</v>
      </c>
      <c r="G995" t="s">
        <v>52</v>
      </c>
      <c r="H995" t="s">
        <v>38</v>
      </c>
      <c r="I995" t="s">
        <v>22</v>
      </c>
    </row>
    <row r="996" spans="1:9" x14ac:dyDescent="0.25">
      <c r="A996" s="1">
        <v>46286</v>
      </c>
      <c r="B996" t="s">
        <v>1043</v>
      </c>
      <c r="C996" t="s">
        <v>10</v>
      </c>
      <c r="D996">
        <v>4179.3500000000004</v>
      </c>
      <c r="E996" t="s">
        <v>30</v>
      </c>
      <c r="F996" t="s">
        <v>12</v>
      </c>
      <c r="G996" t="s">
        <v>20</v>
      </c>
      <c r="H996" t="s">
        <v>48</v>
      </c>
      <c r="I996" t="s">
        <v>31</v>
      </c>
    </row>
    <row r="997" spans="1:9" x14ac:dyDescent="0.25">
      <c r="A997" s="1">
        <v>46287</v>
      </c>
      <c r="B997" t="s">
        <v>1044</v>
      </c>
      <c r="C997" t="s">
        <v>17</v>
      </c>
      <c r="D997">
        <v>2626.75</v>
      </c>
      <c r="E997" t="s">
        <v>11</v>
      </c>
      <c r="F997" t="s">
        <v>25</v>
      </c>
      <c r="G997" t="s">
        <v>52</v>
      </c>
      <c r="H997" t="s">
        <v>67</v>
      </c>
      <c r="I997" t="s">
        <v>45</v>
      </c>
    </row>
    <row r="998" spans="1:9" x14ac:dyDescent="0.25">
      <c r="A998" s="1">
        <v>46288</v>
      </c>
      <c r="B998" t="s">
        <v>1045</v>
      </c>
      <c r="C998" t="s">
        <v>17</v>
      </c>
      <c r="D998">
        <v>1590.16</v>
      </c>
      <c r="E998" t="s">
        <v>37</v>
      </c>
      <c r="F998" t="s">
        <v>33</v>
      </c>
      <c r="G998" t="s">
        <v>13</v>
      </c>
      <c r="H998" t="s">
        <v>48</v>
      </c>
      <c r="I998" t="s">
        <v>63</v>
      </c>
    </row>
    <row r="999" spans="1:9" x14ac:dyDescent="0.25">
      <c r="A999" s="1">
        <v>46289</v>
      </c>
      <c r="B999" t="s">
        <v>1046</v>
      </c>
      <c r="C999" t="s">
        <v>17</v>
      </c>
      <c r="D999">
        <v>4483.4399999999996</v>
      </c>
      <c r="E999" t="s">
        <v>11</v>
      </c>
      <c r="F999" t="s">
        <v>25</v>
      </c>
      <c r="G999" t="s">
        <v>13</v>
      </c>
      <c r="H999" t="s">
        <v>42</v>
      </c>
      <c r="I999" t="s">
        <v>28</v>
      </c>
    </row>
    <row r="1000" spans="1:9" x14ac:dyDescent="0.25">
      <c r="A1000" s="1">
        <v>46290</v>
      </c>
      <c r="B1000" t="s">
        <v>1047</v>
      </c>
      <c r="C1000" t="s">
        <v>10</v>
      </c>
      <c r="D1000">
        <v>3727.93</v>
      </c>
      <c r="E1000" t="s">
        <v>41</v>
      </c>
      <c r="F1000" t="s">
        <v>25</v>
      </c>
      <c r="G1000" t="s">
        <v>26</v>
      </c>
      <c r="H1000" t="s">
        <v>48</v>
      </c>
      <c r="I1000" t="s">
        <v>31</v>
      </c>
    </row>
    <row r="1001" spans="1:9" x14ac:dyDescent="0.25">
      <c r="A1001" s="1">
        <v>46291</v>
      </c>
      <c r="B1001" t="s">
        <v>1048</v>
      </c>
      <c r="C1001" t="s">
        <v>10</v>
      </c>
      <c r="D1001">
        <v>2579.52</v>
      </c>
      <c r="E1001" t="s">
        <v>51</v>
      </c>
      <c r="F1001" t="s">
        <v>33</v>
      </c>
      <c r="G1001" t="s">
        <v>26</v>
      </c>
      <c r="H1001" t="s">
        <v>35</v>
      </c>
      <c r="I1001" t="s">
        <v>22</v>
      </c>
    </row>
    <row r="1002" spans="1:9" x14ac:dyDescent="0.25">
      <c r="A1002"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308A9-ACB3-454B-80F3-C54E8521850D}">
  <dimension ref="A1:N1002"/>
  <sheetViews>
    <sheetView workbookViewId="0">
      <selection sqref="A1:J13"/>
    </sheetView>
  </sheetViews>
  <sheetFormatPr defaultRowHeight="15" x14ac:dyDescent="0.25"/>
  <cols>
    <col min="1" max="1" width="10.42578125" bestFit="1" customWidth="1"/>
    <col min="2" max="2" width="16.28515625" bestFit="1" customWidth="1"/>
    <col min="3" max="3" width="18.5703125" bestFit="1" customWidth="1"/>
    <col min="4" max="4" width="10.28515625" bestFit="1" customWidth="1"/>
    <col min="5" max="5" width="14" bestFit="1" customWidth="1"/>
    <col min="6" max="6" width="18.5703125" bestFit="1" customWidth="1"/>
    <col min="7" max="7" width="9.7109375" bestFit="1" customWidth="1"/>
    <col min="8" max="8" width="12.28515625" bestFit="1" customWidth="1"/>
    <col min="9" max="9" width="13.5703125" bestFit="1" customWidth="1"/>
    <col min="10" max="10" width="14.42578125" bestFit="1" customWidth="1"/>
  </cols>
  <sheetData>
    <row r="1" spans="1:14" x14ac:dyDescent="0.25">
      <c r="A1" t="s">
        <v>0</v>
      </c>
      <c r="B1" t="s">
        <v>1</v>
      </c>
      <c r="C1" t="s">
        <v>2</v>
      </c>
      <c r="D1" t="s">
        <v>3</v>
      </c>
      <c r="E1" t="s">
        <v>4</v>
      </c>
      <c r="F1" t="s">
        <v>5</v>
      </c>
      <c r="G1" t="s">
        <v>6</v>
      </c>
      <c r="H1" t="s">
        <v>7</v>
      </c>
      <c r="I1" t="s">
        <v>1055</v>
      </c>
      <c r="J1" t="s">
        <v>1056</v>
      </c>
    </row>
    <row r="2" spans="1:14" x14ac:dyDescent="0.25">
      <c r="A2" s="1">
        <v>45292</v>
      </c>
      <c r="B2" t="s">
        <v>9</v>
      </c>
      <c r="C2" t="s">
        <v>10</v>
      </c>
      <c r="D2">
        <v>3505.9</v>
      </c>
      <c r="E2" t="s">
        <v>11</v>
      </c>
      <c r="F2" t="s">
        <v>12</v>
      </c>
      <c r="G2" t="s">
        <v>13</v>
      </c>
      <c r="H2" t="s">
        <v>14</v>
      </c>
      <c r="I2" t="s">
        <v>15</v>
      </c>
      <c r="J2" t="str">
        <f>VLOOKUP(Table1[[#This Row],[City]],$M$3:$N$12,2,0)</f>
        <v>California</v>
      </c>
      <c r="M2" t="s">
        <v>1055</v>
      </c>
      <c r="N2" t="s">
        <v>1056</v>
      </c>
    </row>
    <row r="3" spans="1:14" x14ac:dyDescent="0.25">
      <c r="A3" s="1">
        <v>45293</v>
      </c>
      <c r="B3" t="s">
        <v>16</v>
      </c>
      <c r="C3" t="s">
        <v>17</v>
      </c>
      <c r="D3">
        <v>2703.68</v>
      </c>
      <c r="E3" t="s">
        <v>18</v>
      </c>
      <c r="F3" t="s">
        <v>19</v>
      </c>
      <c r="G3" t="s">
        <v>20</v>
      </c>
      <c r="H3" t="s">
        <v>21</v>
      </c>
      <c r="I3" t="s">
        <v>22</v>
      </c>
      <c r="J3" t="str">
        <f>VLOOKUP(Table1[[#This Row],[City]],$M$3:$N$12,2,0)</f>
        <v>California</v>
      </c>
      <c r="M3" t="s">
        <v>43</v>
      </c>
      <c r="N3" t="s">
        <v>1057</v>
      </c>
    </row>
    <row r="4" spans="1:14" x14ac:dyDescent="0.25">
      <c r="A4" s="1">
        <v>45294</v>
      </c>
      <c r="B4" t="s">
        <v>23</v>
      </c>
      <c r="C4" t="s">
        <v>10</v>
      </c>
      <c r="D4">
        <v>1582.16</v>
      </c>
      <c r="E4" t="s">
        <v>24</v>
      </c>
      <c r="F4" t="s">
        <v>25</v>
      </c>
      <c r="G4" t="s">
        <v>26</v>
      </c>
      <c r="H4" t="s">
        <v>27</v>
      </c>
      <c r="I4" t="s">
        <v>28</v>
      </c>
      <c r="J4" t="str">
        <f>VLOOKUP(Table1[[#This Row],[City]],$M$3:$N$12,2,0)</f>
        <v>Illinois</v>
      </c>
      <c r="M4" t="s">
        <v>28</v>
      </c>
      <c r="N4" t="s">
        <v>1058</v>
      </c>
    </row>
    <row r="5" spans="1:14" x14ac:dyDescent="0.25">
      <c r="A5" s="1">
        <v>45295</v>
      </c>
      <c r="B5" t="s">
        <v>29</v>
      </c>
      <c r="C5" t="s">
        <v>10</v>
      </c>
      <c r="D5">
        <v>4078.29</v>
      </c>
      <c r="E5" t="s">
        <v>30</v>
      </c>
      <c r="F5" t="s">
        <v>25</v>
      </c>
      <c r="G5" t="s">
        <v>20</v>
      </c>
      <c r="H5" t="s">
        <v>27</v>
      </c>
      <c r="I5" t="s">
        <v>31</v>
      </c>
      <c r="J5" t="str">
        <f>VLOOKUP(Table1[[#This Row],[City]],$M$3:$N$12,2,0)</f>
        <v>New York</v>
      </c>
      <c r="M5" t="s">
        <v>45</v>
      </c>
      <c r="N5" t="s">
        <v>1059</v>
      </c>
    </row>
    <row r="6" spans="1:14" x14ac:dyDescent="0.25">
      <c r="A6" s="1">
        <v>45296</v>
      </c>
      <c r="B6" t="s">
        <v>32</v>
      </c>
      <c r="C6" t="s">
        <v>10</v>
      </c>
      <c r="D6">
        <v>3439.42</v>
      </c>
      <c r="E6" t="s">
        <v>30</v>
      </c>
      <c r="F6" t="s">
        <v>33</v>
      </c>
      <c r="G6" t="s">
        <v>34</v>
      </c>
      <c r="H6" t="s">
        <v>35</v>
      </c>
      <c r="I6" t="s">
        <v>28</v>
      </c>
      <c r="J6" t="str">
        <f>VLOOKUP(Table1[[#This Row],[City]],$M$3:$N$12,2,0)</f>
        <v>Illinois</v>
      </c>
      <c r="M6" t="s">
        <v>39</v>
      </c>
      <c r="N6" t="s">
        <v>1060</v>
      </c>
    </row>
    <row r="7" spans="1:14" x14ac:dyDescent="0.25">
      <c r="A7" s="1">
        <v>45297</v>
      </c>
      <c r="B7" t="s">
        <v>36</v>
      </c>
      <c r="C7" t="s">
        <v>10</v>
      </c>
      <c r="D7">
        <v>2168.34</v>
      </c>
      <c r="E7" t="s">
        <v>37</v>
      </c>
      <c r="F7" t="s">
        <v>12</v>
      </c>
      <c r="G7" t="s">
        <v>34</v>
      </c>
      <c r="H7" t="s">
        <v>38</v>
      </c>
      <c r="I7" t="s">
        <v>39</v>
      </c>
      <c r="J7" t="str">
        <f>VLOOKUP(Table1[[#This Row],[City]],$M$3:$N$12,2,0)</f>
        <v>Colorado</v>
      </c>
      <c r="M7" t="s">
        <v>75</v>
      </c>
      <c r="N7" t="s">
        <v>1059</v>
      </c>
    </row>
    <row r="8" spans="1:14" x14ac:dyDescent="0.25">
      <c r="A8" s="1">
        <v>45298</v>
      </c>
      <c r="B8" t="s">
        <v>40</v>
      </c>
      <c r="C8" t="s">
        <v>17</v>
      </c>
      <c r="D8">
        <v>2210.48</v>
      </c>
      <c r="E8" t="s">
        <v>41</v>
      </c>
      <c r="F8" t="s">
        <v>25</v>
      </c>
      <c r="G8" t="s">
        <v>26</v>
      </c>
      <c r="H8" t="s">
        <v>42</v>
      </c>
      <c r="I8" t="s">
        <v>43</v>
      </c>
      <c r="J8" t="str">
        <f>VLOOKUP(Table1[[#This Row],[City]],$M$3:$N$12,2,0)</f>
        <v>Massachusetts</v>
      </c>
      <c r="M8" t="s">
        <v>15</v>
      </c>
      <c r="N8" t="s">
        <v>1061</v>
      </c>
    </row>
    <row r="9" spans="1:14" x14ac:dyDescent="0.25">
      <c r="A9" s="1">
        <v>45299</v>
      </c>
      <c r="B9" t="s">
        <v>44</v>
      </c>
      <c r="C9" t="s">
        <v>10</v>
      </c>
      <c r="D9">
        <v>4938.1099999999997</v>
      </c>
      <c r="E9" t="s">
        <v>11</v>
      </c>
      <c r="F9" t="s">
        <v>19</v>
      </c>
      <c r="G9" t="s">
        <v>26</v>
      </c>
      <c r="H9" t="s">
        <v>21</v>
      </c>
      <c r="I9" t="s">
        <v>45</v>
      </c>
      <c r="J9" t="str">
        <f>VLOOKUP(Table1[[#This Row],[City]],$M$3:$N$12,2,0)</f>
        <v>Texas</v>
      </c>
      <c r="M9" t="s">
        <v>58</v>
      </c>
      <c r="N9" t="s">
        <v>1062</v>
      </c>
    </row>
    <row r="10" spans="1:14" x14ac:dyDescent="0.25">
      <c r="A10" s="1">
        <v>45300</v>
      </c>
      <c r="B10" t="s">
        <v>46</v>
      </c>
      <c r="C10" t="s">
        <v>17</v>
      </c>
      <c r="D10">
        <v>3902.34</v>
      </c>
      <c r="E10" t="s">
        <v>47</v>
      </c>
      <c r="F10" t="s">
        <v>33</v>
      </c>
      <c r="G10" t="s">
        <v>20</v>
      </c>
      <c r="H10" t="s">
        <v>48</v>
      </c>
      <c r="I10" t="s">
        <v>45</v>
      </c>
      <c r="J10" t="str">
        <f>VLOOKUP(Table1[[#This Row],[City]],$M$3:$N$12,2,0)</f>
        <v>Texas</v>
      </c>
      <c r="M10" t="s">
        <v>31</v>
      </c>
      <c r="N10" t="s">
        <v>31</v>
      </c>
    </row>
    <row r="11" spans="1:14" x14ac:dyDescent="0.25">
      <c r="A11" s="1">
        <v>45301</v>
      </c>
      <c r="B11" t="s">
        <v>49</v>
      </c>
      <c r="C11" t="s">
        <v>17</v>
      </c>
      <c r="D11">
        <v>1339.74</v>
      </c>
      <c r="E11" t="s">
        <v>24</v>
      </c>
      <c r="F11" t="s">
        <v>12</v>
      </c>
      <c r="G11" t="s">
        <v>13</v>
      </c>
      <c r="H11" t="s">
        <v>42</v>
      </c>
      <c r="I11" t="s">
        <v>31</v>
      </c>
      <c r="J11" t="str">
        <f>VLOOKUP(Table1[[#This Row],[City]],$M$3:$N$12,2,0)</f>
        <v>New York</v>
      </c>
      <c r="M11" t="s">
        <v>22</v>
      </c>
      <c r="N11" t="s">
        <v>1061</v>
      </c>
    </row>
    <row r="12" spans="1:14" x14ac:dyDescent="0.25">
      <c r="A12" s="1">
        <v>45302</v>
      </c>
      <c r="B12" t="s">
        <v>50</v>
      </c>
      <c r="C12" t="s">
        <v>17</v>
      </c>
      <c r="D12">
        <v>2905.21</v>
      </c>
      <c r="E12" t="s">
        <v>51</v>
      </c>
      <c r="F12" t="s">
        <v>12</v>
      </c>
      <c r="G12" t="s">
        <v>52</v>
      </c>
      <c r="H12" t="s">
        <v>53</v>
      </c>
      <c r="I12" t="s">
        <v>22</v>
      </c>
      <c r="J12" t="str">
        <f>VLOOKUP(Table1[[#This Row],[City]],$M$3:$N$12,2,0)</f>
        <v>California</v>
      </c>
      <c r="M12" t="s">
        <v>63</v>
      </c>
      <c r="N12" t="s">
        <v>1063</v>
      </c>
    </row>
    <row r="13" spans="1:14" x14ac:dyDescent="0.25">
      <c r="A13" s="1">
        <v>45303</v>
      </c>
      <c r="B13" t="s">
        <v>54</v>
      </c>
      <c r="C13" t="s">
        <v>17</v>
      </c>
      <c r="D13">
        <v>2667.49</v>
      </c>
      <c r="E13" t="s">
        <v>18</v>
      </c>
      <c r="F13" t="s">
        <v>12</v>
      </c>
      <c r="G13" t="s">
        <v>52</v>
      </c>
      <c r="H13" t="s">
        <v>14</v>
      </c>
      <c r="I13" t="s">
        <v>22</v>
      </c>
      <c r="J13" t="str">
        <f>VLOOKUP(Table1[[#This Row],[City]],$M$3:$N$12,2,0)</f>
        <v>California</v>
      </c>
    </row>
    <row r="14" spans="1:14" x14ac:dyDescent="0.25">
      <c r="A14" s="1">
        <v>45304</v>
      </c>
      <c r="B14" t="s">
        <v>55</v>
      </c>
      <c r="C14" t="s">
        <v>17</v>
      </c>
      <c r="D14">
        <v>4647.04</v>
      </c>
      <c r="E14" t="s">
        <v>37</v>
      </c>
      <c r="F14" t="s">
        <v>33</v>
      </c>
      <c r="G14" t="s">
        <v>26</v>
      </c>
      <c r="H14" t="s">
        <v>27</v>
      </c>
      <c r="I14" t="s">
        <v>31</v>
      </c>
      <c r="J14" t="str">
        <f>VLOOKUP(Table1[[#This Row],[City]],$M$3:$N$12,2,0)</f>
        <v>New York</v>
      </c>
    </row>
    <row r="15" spans="1:14" x14ac:dyDescent="0.25">
      <c r="A15" s="1">
        <v>45305</v>
      </c>
      <c r="B15" t="s">
        <v>56</v>
      </c>
      <c r="C15" t="s">
        <v>17</v>
      </c>
      <c r="D15">
        <v>4581.05</v>
      </c>
      <c r="E15" t="s">
        <v>47</v>
      </c>
      <c r="F15" t="s">
        <v>33</v>
      </c>
      <c r="G15" t="s">
        <v>20</v>
      </c>
      <c r="H15" t="s">
        <v>57</v>
      </c>
      <c r="I15" t="s">
        <v>58</v>
      </c>
      <c r="J15" t="str">
        <f>VLOOKUP(Table1[[#This Row],[City]],$M$3:$N$12,2,0)</f>
        <v>Florida</v>
      </c>
    </row>
    <row r="16" spans="1:14" x14ac:dyDescent="0.25">
      <c r="A16" s="1">
        <v>45306</v>
      </c>
      <c r="B16" t="s">
        <v>59</v>
      </c>
      <c r="C16" t="s">
        <v>17</v>
      </c>
      <c r="D16">
        <v>2820.84</v>
      </c>
      <c r="E16" t="s">
        <v>41</v>
      </c>
      <c r="F16" t="s">
        <v>33</v>
      </c>
      <c r="G16" t="s">
        <v>52</v>
      </c>
      <c r="H16" t="s">
        <v>57</v>
      </c>
      <c r="I16" t="s">
        <v>39</v>
      </c>
      <c r="J16" t="str">
        <f>VLOOKUP(Table1[[#This Row],[City]],$M$3:$N$12,2,0)</f>
        <v>Colorado</v>
      </c>
    </row>
    <row r="17" spans="1:10" x14ac:dyDescent="0.25">
      <c r="A17" s="1">
        <v>45307</v>
      </c>
      <c r="B17" t="s">
        <v>60</v>
      </c>
      <c r="C17" t="s">
        <v>10</v>
      </c>
      <c r="D17">
        <v>1174.27</v>
      </c>
      <c r="E17" t="s">
        <v>61</v>
      </c>
      <c r="F17" t="s">
        <v>25</v>
      </c>
      <c r="G17" t="s">
        <v>26</v>
      </c>
      <c r="H17" t="s">
        <v>42</v>
      </c>
      <c r="I17" t="s">
        <v>45</v>
      </c>
      <c r="J17" t="str">
        <f>VLOOKUP(Table1[[#This Row],[City]],$M$3:$N$12,2,0)</f>
        <v>Texas</v>
      </c>
    </row>
    <row r="18" spans="1:10" x14ac:dyDescent="0.25">
      <c r="A18" s="1">
        <v>45308</v>
      </c>
      <c r="B18" t="s">
        <v>62</v>
      </c>
      <c r="C18" t="s">
        <v>10</v>
      </c>
      <c r="D18">
        <v>3694.02</v>
      </c>
      <c r="E18" t="s">
        <v>41</v>
      </c>
      <c r="F18" t="s">
        <v>33</v>
      </c>
      <c r="G18" t="s">
        <v>13</v>
      </c>
      <c r="H18" t="s">
        <v>42</v>
      </c>
      <c r="I18" t="s">
        <v>63</v>
      </c>
      <c r="J18" t="str">
        <f>VLOOKUP(Table1[[#This Row],[City]],$M$3:$N$12,2,0)</f>
        <v>Washington</v>
      </c>
    </row>
    <row r="19" spans="1:10" x14ac:dyDescent="0.25">
      <c r="A19" s="1">
        <v>45309</v>
      </c>
      <c r="B19" t="s">
        <v>64</v>
      </c>
      <c r="C19" t="s">
        <v>17</v>
      </c>
      <c r="D19">
        <v>3075.36</v>
      </c>
      <c r="E19" t="s">
        <v>41</v>
      </c>
      <c r="F19" t="s">
        <v>33</v>
      </c>
      <c r="G19" t="s">
        <v>34</v>
      </c>
      <c r="H19" t="s">
        <v>14</v>
      </c>
      <c r="I19" t="s">
        <v>63</v>
      </c>
      <c r="J19" t="str">
        <f>VLOOKUP(Table1[[#This Row],[City]],$M$3:$N$12,2,0)</f>
        <v>Washington</v>
      </c>
    </row>
    <row r="20" spans="1:10" x14ac:dyDescent="0.25">
      <c r="A20" s="1">
        <v>45310</v>
      </c>
      <c r="B20" t="s">
        <v>65</v>
      </c>
      <c r="C20" t="s">
        <v>10</v>
      </c>
      <c r="D20">
        <v>2640.42</v>
      </c>
      <c r="E20" t="s">
        <v>37</v>
      </c>
      <c r="F20" t="s">
        <v>33</v>
      </c>
      <c r="G20" t="s">
        <v>52</v>
      </c>
      <c r="H20" t="s">
        <v>14</v>
      </c>
      <c r="I20" t="s">
        <v>15</v>
      </c>
      <c r="J20" t="str">
        <f>VLOOKUP(Table1[[#This Row],[City]],$M$3:$N$12,2,0)</f>
        <v>California</v>
      </c>
    </row>
    <row r="21" spans="1:10" x14ac:dyDescent="0.25">
      <c r="A21" s="1">
        <v>45311</v>
      </c>
      <c r="B21" t="s">
        <v>66</v>
      </c>
      <c r="C21" t="s">
        <v>17</v>
      </c>
      <c r="D21">
        <v>1692.49</v>
      </c>
      <c r="E21" t="s">
        <v>51</v>
      </c>
      <c r="F21" t="s">
        <v>25</v>
      </c>
      <c r="G21" t="s">
        <v>20</v>
      </c>
      <c r="H21" t="s">
        <v>67</v>
      </c>
      <c r="I21" t="s">
        <v>45</v>
      </c>
      <c r="J21" t="str">
        <f>VLOOKUP(Table1[[#This Row],[City]],$M$3:$N$12,2,0)</f>
        <v>Texas</v>
      </c>
    </row>
    <row r="22" spans="1:10" x14ac:dyDescent="0.25">
      <c r="A22" s="1">
        <v>45312</v>
      </c>
      <c r="B22" t="s">
        <v>68</v>
      </c>
      <c r="C22" t="s">
        <v>17</v>
      </c>
      <c r="D22">
        <v>2241.31</v>
      </c>
      <c r="E22" t="s">
        <v>51</v>
      </c>
      <c r="F22" t="s">
        <v>33</v>
      </c>
      <c r="G22" t="s">
        <v>34</v>
      </c>
      <c r="H22" t="s">
        <v>57</v>
      </c>
      <c r="I22" t="s">
        <v>58</v>
      </c>
      <c r="J22" t="str">
        <f>VLOOKUP(Table1[[#This Row],[City]],$M$3:$N$12,2,0)</f>
        <v>Florida</v>
      </c>
    </row>
    <row r="23" spans="1:10" x14ac:dyDescent="0.25">
      <c r="A23" s="1">
        <v>45313</v>
      </c>
      <c r="B23" t="s">
        <v>69</v>
      </c>
      <c r="C23" t="s">
        <v>10</v>
      </c>
      <c r="D23">
        <v>2926.51</v>
      </c>
      <c r="E23" t="s">
        <v>37</v>
      </c>
      <c r="F23" t="s">
        <v>12</v>
      </c>
      <c r="G23" t="s">
        <v>13</v>
      </c>
      <c r="H23" t="s">
        <v>27</v>
      </c>
      <c r="I23" t="s">
        <v>43</v>
      </c>
      <c r="J23" t="str">
        <f>VLOOKUP(Table1[[#This Row],[City]],$M$3:$N$12,2,0)</f>
        <v>Massachusetts</v>
      </c>
    </row>
    <row r="24" spans="1:10" x14ac:dyDescent="0.25">
      <c r="A24" s="1">
        <v>45314</v>
      </c>
      <c r="B24" t="s">
        <v>70</v>
      </c>
      <c r="C24" t="s">
        <v>10</v>
      </c>
      <c r="D24">
        <v>2202.21</v>
      </c>
      <c r="E24" t="s">
        <v>47</v>
      </c>
      <c r="F24" t="s">
        <v>19</v>
      </c>
      <c r="G24" t="s">
        <v>13</v>
      </c>
      <c r="H24" t="s">
        <v>14</v>
      </c>
      <c r="I24" t="s">
        <v>58</v>
      </c>
      <c r="J24" t="str">
        <f>VLOOKUP(Table1[[#This Row],[City]],$M$3:$N$12,2,0)</f>
        <v>Florida</v>
      </c>
    </row>
    <row r="25" spans="1:10" x14ac:dyDescent="0.25">
      <c r="A25" s="1">
        <v>45315</v>
      </c>
      <c r="B25" t="s">
        <v>71</v>
      </c>
      <c r="C25" t="s">
        <v>17</v>
      </c>
      <c r="D25">
        <v>3249.57</v>
      </c>
      <c r="E25" t="s">
        <v>24</v>
      </c>
      <c r="F25" t="s">
        <v>33</v>
      </c>
      <c r="G25" t="s">
        <v>13</v>
      </c>
      <c r="H25" t="s">
        <v>21</v>
      </c>
      <c r="I25" t="s">
        <v>31</v>
      </c>
      <c r="J25" t="str">
        <f>VLOOKUP(Table1[[#This Row],[City]],$M$3:$N$12,2,0)</f>
        <v>New York</v>
      </c>
    </row>
    <row r="26" spans="1:10" x14ac:dyDescent="0.25">
      <c r="A26" s="1">
        <v>45316</v>
      </c>
      <c r="B26" t="s">
        <v>72</v>
      </c>
      <c r="C26" t="s">
        <v>17</v>
      </c>
      <c r="D26">
        <v>2430.2600000000002</v>
      </c>
      <c r="E26" t="s">
        <v>18</v>
      </c>
      <c r="F26" t="s">
        <v>19</v>
      </c>
      <c r="G26" t="s">
        <v>34</v>
      </c>
      <c r="H26" t="s">
        <v>27</v>
      </c>
      <c r="I26" t="s">
        <v>58</v>
      </c>
      <c r="J26" t="str">
        <f>VLOOKUP(Table1[[#This Row],[City]],$M$3:$N$12,2,0)</f>
        <v>Florida</v>
      </c>
    </row>
    <row r="27" spans="1:10" x14ac:dyDescent="0.25">
      <c r="A27" s="1">
        <v>45317</v>
      </c>
      <c r="B27" t="s">
        <v>73</v>
      </c>
      <c r="C27" t="s">
        <v>10</v>
      </c>
      <c r="D27">
        <v>2724.49</v>
      </c>
      <c r="E27" t="s">
        <v>37</v>
      </c>
      <c r="F27" t="s">
        <v>19</v>
      </c>
      <c r="G27" t="s">
        <v>20</v>
      </c>
      <c r="H27" t="s">
        <v>27</v>
      </c>
      <c r="I27" t="s">
        <v>28</v>
      </c>
      <c r="J27" t="str">
        <f>VLOOKUP(Table1[[#This Row],[City]],$M$3:$N$12,2,0)</f>
        <v>Illinois</v>
      </c>
    </row>
    <row r="28" spans="1:10" x14ac:dyDescent="0.25">
      <c r="A28" s="1">
        <v>45318</v>
      </c>
      <c r="B28" t="s">
        <v>74</v>
      </c>
      <c r="C28" t="s">
        <v>17</v>
      </c>
      <c r="D28">
        <v>4300.75</v>
      </c>
      <c r="E28" t="s">
        <v>18</v>
      </c>
      <c r="F28" t="s">
        <v>33</v>
      </c>
      <c r="G28" t="s">
        <v>26</v>
      </c>
      <c r="H28" t="s">
        <v>53</v>
      </c>
      <c r="I28" t="s">
        <v>75</v>
      </c>
      <c r="J28" t="str">
        <f>VLOOKUP(Table1[[#This Row],[City]],$M$3:$N$12,2,0)</f>
        <v>Texas</v>
      </c>
    </row>
    <row r="29" spans="1:10" x14ac:dyDescent="0.25">
      <c r="A29" s="1">
        <v>45319</v>
      </c>
      <c r="B29" t="s">
        <v>76</v>
      </c>
      <c r="C29" t="s">
        <v>10</v>
      </c>
      <c r="D29">
        <v>2788.92</v>
      </c>
      <c r="E29" t="s">
        <v>61</v>
      </c>
      <c r="F29" t="s">
        <v>19</v>
      </c>
      <c r="G29" t="s">
        <v>20</v>
      </c>
      <c r="H29" t="s">
        <v>27</v>
      </c>
      <c r="I29" t="s">
        <v>39</v>
      </c>
      <c r="J29" t="str">
        <f>VLOOKUP(Table1[[#This Row],[City]],$M$3:$N$12,2,0)</f>
        <v>Colorado</v>
      </c>
    </row>
    <row r="30" spans="1:10" x14ac:dyDescent="0.25">
      <c r="A30" s="1">
        <v>45320</v>
      </c>
      <c r="B30" t="s">
        <v>77</v>
      </c>
      <c r="C30" t="s">
        <v>10</v>
      </c>
      <c r="D30">
        <v>4814.4799999999996</v>
      </c>
      <c r="E30" t="s">
        <v>37</v>
      </c>
      <c r="F30" t="s">
        <v>19</v>
      </c>
      <c r="G30" t="s">
        <v>26</v>
      </c>
      <c r="H30" t="s">
        <v>27</v>
      </c>
      <c r="I30" t="s">
        <v>31</v>
      </c>
      <c r="J30" t="str">
        <f>VLOOKUP(Table1[[#This Row],[City]],$M$3:$N$12,2,0)</f>
        <v>New York</v>
      </c>
    </row>
    <row r="31" spans="1:10" x14ac:dyDescent="0.25">
      <c r="A31" s="1">
        <v>45321</v>
      </c>
      <c r="B31" t="s">
        <v>78</v>
      </c>
      <c r="C31" t="s">
        <v>17</v>
      </c>
      <c r="D31">
        <v>2925</v>
      </c>
      <c r="E31" t="s">
        <v>61</v>
      </c>
      <c r="F31" t="s">
        <v>12</v>
      </c>
      <c r="G31" t="s">
        <v>26</v>
      </c>
      <c r="H31" t="s">
        <v>42</v>
      </c>
      <c r="I31" t="s">
        <v>63</v>
      </c>
      <c r="J31" t="str">
        <f>VLOOKUP(Table1[[#This Row],[City]],$M$3:$N$12,2,0)</f>
        <v>Washington</v>
      </c>
    </row>
    <row r="32" spans="1:10" x14ac:dyDescent="0.25">
      <c r="A32" s="1">
        <v>45322</v>
      </c>
      <c r="B32" t="s">
        <v>79</v>
      </c>
      <c r="C32" t="s">
        <v>10</v>
      </c>
      <c r="D32">
        <v>4205.25</v>
      </c>
      <c r="E32" t="s">
        <v>51</v>
      </c>
      <c r="F32" t="s">
        <v>12</v>
      </c>
      <c r="G32" t="s">
        <v>26</v>
      </c>
      <c r="H32" t="s">
        <v>35</v>
      </c>
      <c r="I32" t="s">
        <v>75</v>
      </c>
      <c r="J32" t="str">
        <f>VLOOKUP(Table1[[#This Row],[City]],$M$3:$N$12,2,0)</f>
        <v>Texas</v>
      </c>
    </row>
    <row r="33" spans="1:10" x14ac:dyDescent="0.25">
      <c r="A33" s="1">
        <v>45323</v>
      </c>
      <c r="B33" t="s">
        <v>80</v>
      </c>
      <c r="C33" t="s">
        <v>10</v>
      </c>
      <c r="D33">
        <v>2812.05</v>
      </c>
      <c r="E33" t="s">
        <v>24</v>
      </c>
      <c r="F33" t="s">
        <v>12</v>
      </c>
      <c r="G33" t="s">
        <v>26</v>
      </c>
      <c r="H33" t="s">
        <v>35</v>
      </c>
      <c r="I33" t="s">
        <v>31</v>
      </c>
      <c r="J33" t="str">
        <f>VLOOKUP(Table1[[#This Row],[City]],$M$3:$N$12,2,0)</f>
        <v>New York</v>
      </c>
    </row>
    <row r="34" spans="1:10" x14ac:dyDescent="0.25">
      <c r="A34" s="1">
        <v>45324</v>
      </c>
      <c r="B34" t="s">
        <v>81</v>
      </c>
      <c r="C34" t="s">
        <v>17</v>
      </c>
      <c r="D34">
        <v>2757.42</v>
      </c>
      <c r="E34" t="s">
        <v>47</v>
      </c>
      <c r="F34" t="s">
        <v>12</v>
      </c>
      <c r="G34" t="s">
        <v>34</v>
      </c>
      <c r="H34" t="s">
        <v>35</v>
      </c>
      <c r="I34" t="s">
        <v>28</v>
      </c>
      <c r="J34" t="str">
        <f>VLOOKUP(Table1[[#This Row],[City]],$M$3:$N$12,2,0)</f>
        <v>Illinois</v>
      </c>
    </row>
    <row r="35" spans="1:10" x14ac:dyDescent="0.25">
      <c r="A35" s="1">
        <v>45325</v>
      </c>
      <c r="B35" t="s">
        <v>82</v>
      </c>
      <c r="C35" t="s">
        <v>17</v>
      </c>
      <c r="D35">
        <v>4823.8500000000004</v>
      </c>
      <c r="E35" t="s">
        <v>61</v>
      </c>
      <c r="F35" t="s">
        <v>33</v>
      </c>
      <c r="G35" t="s">
        <v>34</v>
      </c>
      <c r="H35" t="s">
        <v>35</v>
      </c>
      <c r="I35" t="s">
        <v>45</v>
      </c>
      <c r="J35" t="str">
        <f>VLOOKUP(Table1[[#This Row],[City]],$M$3:$N$12,2,0)</f>
        <v>Texas</v>
      </c>
    </row>
    <row r="36" spans="1:10" x14ac:dyDescent="0.25">
      <c r="A36" s="1">
        <v>45326</v>
      </c>
      <c r="B36" t="s">
        <v>83</v>
      </c>
      <c r="C36" t="s">
        <v>10</v>
      </c>
      <c r="D36">
        <v>1268.0999999999999</v>
      </c>
      <c r="E36" t="s">
        <v>24</v>
      </c>
      <c r="F36" t="s">
        <v>12</v>
      </c>
      <c r="G36" t="s">
        <v>13</v>
      </c>
      <c r="H36" t="s">
        <v>53</v>
      </c>
      <c r="I36" t="s">
        <v>58</v>
      </c>
      <c r="J36" t="str">
        <f>VLOOKUP(Table1[[#This Row],[City]],$M$3:$N$12,2,0)</f>
        <v>Florida</v>
      </c>
    </row>
    <row r="37" spans="1:10" x14ac:dyDescent="0.25">
      <c r="A37" s="1">
        <v>45327</v>
      </c>
      <c r="B37" t="s">
        <v>84</v>
      </c>
      <c r="C37" t="s">
        <v>17</v>
      </c>
      <c r="D37">
        <v>3046.35</v>
      </c>
      <c r="E37" t="s">
        <v>37</v>
      </c>
      <c r="F37" t="s">
        <v>19</v>
      </c>
      <c r="G37" t="s">
        <v>26</v>
      </c>
      <c r="H37" t="s">
        <v>48</v>
      </c>
      <c r="I37" t="s">
        <v>28</v>
      </c>
      <c r="J37" t="str">
        <f>VLOOKUP(Table1[[#This Row],[City]],$M$3:$N$12,2,0)</f>
        <v>Illinois</v>
      </c>
    </row>
    <row r="38" spans="1:10" x14ac:dyDescent="0.25">
      <c r="A38" s="1">
        <v>45328</v>
      </c>
      <c r="B38" t="s">
        <v>85</v>
      </c>
      <c r="C38" t="s">
        <v>17</v>
      </c>
      <c r="D38">
        <v>1275.8699999999999</v>
      </c>
      <c r="E38" t="s">
        <v>24</v>
      </c>
      <c r="F38" t="s">
        <v>33</v>
      </c>
      <c r="G38" t="s">
        <v>20</v>
      </c>
      <c r="H38" t="s">
        <v>27</v>
      </c>
      <c r="I38" t="s">
        <v>45</v>
      </c>
      <c r="J38" t="str">
        <f>VLOOKUP(Table1[[#This Row],[City]],$M$3:$N$12,2,0)</f>
        <v>Texas</v>
      </c>
    </row>
    <row r="39" spans="1:10" x14ac:dyDescent="0.25">
      <c r="A39" s="1">
        <v>45329</v>
      </c>
      <c r="B39" t="s">
        <v>86</v>
      </c>
      <c r="C39" t="s">
        <v>10</v>
      </c>
      <c r="D39">
        <v>4567.58</v>
      </c>
      <c r="E39" t="s">
        <v>37</v>
      </c>
      <c r="F39" t="s">
        <v>33</v>
      </c>
      <c r="G39" t="s">
        <v>52</v>
      </c>
      <c r="H39" t="s">
        <v>38</v>
      </c>
      <c r="I39" t="s">
        <v>39</v>
      </c>
      <c r="J39" t="str">
        <f>VLOOKUP(Table1[[#This Row],[City]],$M$3:$N$12,2,0)</f>
        <v>Colorado</v>
      </c>
    </row>
    <row r="40" spans="1:10" x14ac:dyDescent="0.25">
      <c r="A40" s="1">
        <v>45330</v>
      </c>
      <c r="B40" t="s">
        <v>87</v>
      </c>
      <c r="C40" t="s">
        <v>10</v>
      </c>
      <c r="D40">
        <v>3019.16</v>
      </c>
      <c r="E40" t="s">
        <v>11</v>
      </c>
      <c r="F40" t="s">
        <v>12</v>
      </c>
      <c r="G40" t="s">
        <v>34</v>
      </c>
      <c r="H40" t="s">
        <v>42</v>
      </c>
      <c r="I40" t="s">
        <v>43</v>
      </c>
      <c r="J40" t="str">
        <f>VLOOKUP(Table1[[#This Row],[City]],$M$3:$N$12,2,0)</f>
        <v>Massachusetts</v>
      </c>
    </row>
    <row r="41" spans="1:10" x14ac:dyDescent="0.25">
      <c r="A41" s="1">
        <v>45331</v>
      </c>
      <c r="B41" t="s">
        <v>88</v>
      </c>
      <c r="C41" t="s">
        <v>17</v>
      </c>
      <c r="D41">
        <v>2054.06</v>
      </c>
      <c r="E41" t="s">
        <v>51</v>
      </c>
      <c r="F41" t="s">
        <v>12</v>
      </c>
      <c r="G41" t="s">
        <v>20</v>
      </c>
      <c r="H41" t="s">
        <v>42</v>
      </c>
      <c r="I41" t="s">
        <v>45</v>
      </c>
      <c r="J41" t="str">
        <f>VLOOKUP(Table1[[#This Row],[City]],$M$3:$N$12,2,0)</f>
        <v>Texas</v>
      </c>
    </row>
    <row r="42" spans="1:10" x14ac:dyDescent="0.25">
      <c r="A42" s="1">
        <v>45332</v>
      </c>
      <c r="B42" t="s">
        <v>89</v>
      </c>
      <c r="C42" t="s">
        <v>10</v>
      </c>
      <c r="D42">
        <v>1288.19</v>
      </c>
      <c r="E42" t="s">
        <v>37</v>
      </c>
      <c r="F42" t="s">
        <v>25</v>
      </c>
      <c r="G42" t="s">
        <v>52</v>
      </c>
      <c r="H42" t="s">
        <v>27</v>
      </c>
      <c r="I42" t="s">
        <v>75</v>
      </c>
      <c r="J42" t="str">
        <f>VLOOKUP(Table1[[#This Row],[City]],$M$3:$N$12,2,0)</f>
        <v>Texas</v>
      </c>
    </row>
    <row r="43" spans="1:10" x14ac:dyDescent="0.25">
      <c r="A43" s="1">
        <v>45333</v>
      </c>
      <c r="B43" t="s">
        <v>90</v>
      </c>
      <c r="C43" t="s">
        <v>10</v>
      </c>
      <c r="D43">
        <v>3191.2</v>
      </c>
      <c r="E43" t="s">
        <v>30</v>
      </c>
      <c r="F43" t="s">
        <v>25</v>
      </c>
      <c r="G43" t="s">
        <v>20</v>
      </c>
      <c r="H43" t="s">
        <v>27</v>
      </c>
      <c r="I43" t="s">
        <v>45</v>
      </c>
      <c r="J43" t="str">
        <f>VLOOKUP(Table1[[#This Row],[City]],$M$3:$N$12,2,0)</f>
        <v>Texas</v>
      </c>
    </row>
    <row r="44" spans="1:10" x14ac:dyDescent="0.25">
      <c r="A44" s="1">
        <v>45334</v>
      </c>
      <c r="B44" t="s">
        <v>91</v>
      </c>
      <c r="C44" t="s">
        <v>17</v>
      </c>
      <c r="D44">
        <v>3382.08</v>
      </c>
      <c r="E44" t="s">
        <v>37</v>
      </c>
      <c r="F44" t="s">
        <v>33</v>
      </c>
      <c r="G44" t="s">
        <v>20</v>
      </c>
      <c r="H44" t="s">
        <v>21</v>
      </c>
      <c r="I44" t="s">
        <v>28</v>
      </c>
      <c r="J44" t="str">
        <f>VLOOKUP(Table1[[#This Row],[City]],$M$3:$N$12,2,0)</f>
        <v>Illinois</v>
      </c>
    </row>
    <row r="45" spans="1:10" x14ac:dyDescent="0.25">
      <c r="A45" s="1">
        <v>45335</v>
      </c>
      <c r="B45" t="s">
        <v>92</v>
      </c>
      <c r="C45" t="s">
        <v>10</v>
      </c>
      <c r="D45">
        <v>1854.01</v>
      </c>
      <c r="E45" t="s">
        <v>61</v>
      </c>
      <c r="F45" t="s">
        <v>12</v>
      </c>
      <c r="G45" t="s">
        <v>13</v>
      </c>
      <c r="H45" t="s">
        <v>53</v>
      </c>
      <c r="I45" t="s">
        <v>45</v>
      </c>
      <c r="J45" t="str">
        <f>VLOOKUP(Table1[[#This Row],[City]],$M$3:$N$12,2,0)</f>
        <v>Texas</v>
      </c>
    </row>
    <row r="46" spans="1:10" x14ac:dyDescent="0.25">
      <c r="A46" s="1">
        <v>45336</v>
      </c>
      <c r="B46" t="s">
        <v>93</v>
      </c>
      <c r="C46" t="s">
        <v>10</v>
      </c>
      <c r="D46">
        <v>2374.29</v>
      </c>
      <c r="E46" t="s">
        <v>37</v>
      </c>
      <c r="F46" t="s">
        <v>12</v>
      </c>
      <c r="G46" t="s">
        <v>13</v>
      </c>
      <c r="H46" t="s">
        <v>57</v>
      </c>
      <c r="I46" t="s">
        <v>75</v>
      </c>
      <c r="J46" t="str">
        <f>VLOOKUP(Table1[[#This Row],[City]],$M$3:$N$12,2,0)</f>
        <v>Texas</v>
      </c>
    </row>
    <row r="47" spans="1:10" x14ac:dyDescent="0.25">
      <c r="A47" s="1">
        <v>45337</v>
      </c>
      <c r="B47" t="s">
        <v>94</v>
      </c>
      <c r="C47" t="s">
        <v>10</v>
      </c>
      <c r="D47">
        <v>3843.64</v>
      </c>
      <c r="E47" t="s">
        <v>30</v>
      </c>
      <c r="F47" t="s">
        <v>12</v>
      </c>
      <c r="G47" t="s">
        <v>26</v>
      </c>
      <c r="H47" t="s">
        <v>42</v>
      </c>
      <c r="I47" t="s">
        <v>28</v>
      </c>
      <c r="J47" t="str">
        <f>VLOOKUP(Table1[[#This Row],[City]],$M$3:$N$12,2,0)</f>
        <v>Illinois</v>
      </c>
    </row>
    <row r="48" spans="1:10" x14ac:dyDescent="0.25">
      <c r="A48" s="1">
        <v>45338</v>
      </c>
      <c r="B48" t="s">
        <v>95</v>
      </c>
      <c r="C48" t="s">
        <v>10</v>
      </c>
      <c r="D48">
        <v>2773.11</v>
      </c>
      <c r="E48" t="s">
        <v>61</v>
      </c>
      <c r="F48" t="s">
        <v>19</v>
      </c>
      <c r="G48" t="s">
        <v>52</v>
      </c>
      <c r="H48" t="s">
        <v>27</v>
      </c>
      <c r="I48" t="s">
        <v>31</v>
      </c>
      <c r="J48" t="str">
        <f>VLOOKUP(Table1[[#This Row],[City]],$M$3:$N$12,2,0)</f>
        <v>New York</v>
      </c>
    </row>
    <row r="49" spans="1:10" x14ac:dyDescent="0.25">
      <c r="A49" s="1">
        <v>45339</v>
      </c>
      <c r="B49" t="s">
        <v>96</v>
      </c>
      <c r="C49" t="s">
        <v>17</v>
      </c>
      <c r="D49">
        <v>4869.41</v>
      </c>
      <c r="E49" t="s">
        <v>18</v>
      </c>
      <c r="F49" t="s">
        <v>19</v>
      </c>
      <c r="G49" t="s">
        <v>26</v>
      </c>
      <c r="H49" t="s">
        <v>42</v>
      </c>
      <c r="I49" t="s">
        <v>75</v>
      </c>
      <c r="J49" t="str">
        <f>VLOOKUP(Table1[[#This Row],[City]],$M$3:$N$12,2,0)</f>
        <v>Texas</v>
      </c>
    </row>
    <row r="50" spans="1:10" x14ac:dyDescent="0.25">
      <c r="A50" s="1">
        <v>45340</v>
      </c>
      <c r="B50" t="s">
        <v>97</v>
      </c>
      <c r="C50" t="s">
        <v>10</v>
      </c>
      <c r="D50">
        <v>3404.74</v>
      </c>
      <c r="E50" t="s">
        <v>51</v>
      </c>
      <c r="F50" t="s">
        <v>19</v>
      </c>
      <c r="G50" t="s">
        <v>34</v>
      </c>
      <c r="H50" t="s">
        <v>14</v>
      </c>
      <c r="I50" t="s">
        <v>75</v>
      </c>
      <c r="J50" t="str">
        <f>VLOOKUP(Table1[[#This Row],[City]],$M$3:$N$12,2,0)</f>
        <v>Texas</v>
      </c>
    </row>
    <row r="51" spans="1:10" x14ac:dyDescent="0.25">
      <c r="A51" s="1">
        <v>45341</v>
      </c>
      <c r="B51" t="s">
        <v>98</v>
      </c>
      <c r="C51" t="s">
        <v>17</v>
      </c>
      <c r="D51">
        <v>2486.8200000000002</v>
      </c>
      <c r="E51" t="s">
        <v>18</v>
      </c>
      <c r="F51" t="s">
        <v>12</v>
      </c>
      <c r="G51" t="s">
        <v>20</v>
      </c>
      <c r="H51" t="s">
        <v>57</v>
      </c>
      <c r="I51" t="s">
        <v>75</v>
      </c>
      <c r="J51" t="str">
        <f>VLOOKUP(Table1[[#This Row],[City]],$M$3:$N$12,2,0)</f>
        <v>Texas</v>
      </c>
    </row>
    <row r="52" spans="1:10" x14ac:dyDescent="0.25">
      <c r="A52" s="1">
        <v>45342</v>
      </c>
      <c r="B52" t="s">
        <v>99</v>
      </c>
      <c r="C52" t="s">
        <v>10</v>
      </c>
      <c r="D52">
        <v>3414.41</v>
      </c>
      <c r="E52" t="s">
        <v>24</v>
      </c>
      <c r="F52" t="s">
        <v>33</v>
      </c>
      <c r="G52" t="s">
        <v>34</v>
      </c>
      <c r="H52" t="s">
        <v>38</v>
      </c>
      <c r="I52" t="s">
        <v>43</v>
      </c>
      <c r="J52" t="str">
        <f>VLOOKUP(Table1[[#This Row],[City]],$M$3:$N$12,2,0)</f>
        <v>Massachusetts</v>
      </c>
    </row>
    <row r="53" spans="1:10" x14ac:dyDescent="0.25">
      <c r="A53" s="1">
        <v>45343</v>
      </c>
      <c r="B53" t="s">
        <v>100</v>
      </c>
      <c r="C53" t="s">
        <v>10</v>
      </c>
      <c r="D53">
        <v>1161.25</v>
      </c>
      <c r="E53" t="s">
        <v>61</v>
      </c>
      <c r="F53" t="s">
        <v>12</v>
      </c>
      <c r="G53" t="s">
        <v>13</v>
      </c>
      <c r="H53" t="s">
        <v>48</v>
      </c>
      <c r="I53" t="s">
        <v>63</v>
      </c>
      <c r="J53" t="str">
        <f>VLOOKUP(Table1[[#This Row],[City]],$M$3:$N$12,2,0)</f>
        <v>Washington</v>
      </c>
    </row>
    <row r="54" spans="1:10" x14ac:dyDescent="0.25">
      <c r="A54" s="1">
        <v>45344</v>
      </c>
      <c r="B54" t="s">
        <v>101</v>
      </c>
      <c r="C54" t="s">
        <v>10</v>
      </c>
      <c r="D54">
        <v>3144.38</v>
      </c>
      <c r="E54" t="s">
        <v>11</v>
      </c>
      <c r="F54" t="s">
        <v>12</v>
      </c>
      <c r="G54" t="s">
        <v>20</v>
      </c>
      <c r="H54" t="s">
        <v>67</v>
      </c>
      <c r="I54" t="s">
        <v>63</v>
      </c>
      <c r="J54" t="str">
        <f>VLOOKUP(Table1[[#This Row],[City]],$M$3:$N$12,2,0)</f>
        <v>Washington</v>
      </c>
    </row>
    <row r="55" spans="1:10" x14ac:dyDescent="0.25">
      <c r="A55" s="1">
        <v>45345</v>
      </c>
      <c r="B55" t="s">
        <v>102</v>
      </c>
      <c r="C55" t="s">
        <v>17</v>
      </c>
      <c r="D55">
        <v>1168.8800000000001</v>
      </c>
      <c r="E55" t="s">
        <v>41</v>
      </c>
      <c r="F55" t="s">
        <v>25</v>
      </c>
      <c r="G55" t="s">
        <v>34</v>
      </c>
      <c r="H55" t="s">
        <v>53</v>
      </c>
      <c r="I55" t="s">
        <v>45</v>
      </c>
      <c r="J55" t="str">
        <f>VLOOKUP(Table1[[#This Row],[City]],$M$3:$N$12,2,0)</f>
        <v>Texas</v>
      </c>
    </row>
    <row r="56" spans="1:10" x14ac:dyDescent="0.25">
      <c r="A56" s="1">
        <v>45346</v>
      </c>
      <c r="B56" t="s">
        <v>103</v>
      </c>
      <c r="C56" t="s">
        <v>17</v>
      </c>
      <c r="D56">
        <v>4958.01</v>
      </c>
      <c r="E56" t="s">
        <v>47</v>
      </c>
      <c r="F56" t="s">
        <v>12</v>
      </c>
      <c r="G56" t="s">
        <v>34</v>
      </c>
      <c r="H56" t="s">
        <v>21</v>
      </c>
      <c r="I56" t="s">
        <v>15</v>
      </c>
      <c r="J56" t="str">
        <f>VLOOKUP(Table1[[#This Row],[City]],$M$3:$N$12,2,0)</f>
        <v>California</v>
      </c>
    </row>
    <row r="57" spans="1:10" x14ac:dyDescent="0.25">
      <c r="A57" s="1">
        <v>45347</v>
      </c>
      <c r="B57" t="s">
        <v>104</v>
      </c>
      <c r="C57" t="s">
        <v>10</v>
      </c>
      <c r="D57">
        <v>1987.35</v>
      </c>
      <c r="E57" t="s">
        <v>30</v>
      </c>
      <c r="F57" t="s">
        <v>25</v>
      </c>
      <c r="G57" t="s">
        <v>26</v>
      </c>
      <c r="H57" t="s">
        <v>21</v>
      </c>
      <c r="I57" t="s">
        <v>75</v>
      </c>
      <c r="J57" t="str">
        <f>VLOOKUP(Table1[[#This Row],[City]],$M$3:$N$12,2,0)</f>
        <v>Texas</v>
      </c>
    </row>
    <row r="58" spans="1:10" x14ac:dyDescent="0.25">
      <c r="A58" s="1">
        <v>45348</v>
      </c>
      <c r="B58" t="s">
        <v>105</v>
      </c>
      <c r="C58" t="s">
        <v>10</v>
      </c>
      <c r="D58">
        <v>4404.28</v>
      </c>
      <c r="E58" t="s">
        <v>24</v>
      </c>
      <c r="F58" t="s">
        <v>12</v>
      </c>
      <c r="G58" t="s">
        <v>13</v>
      </c>
      <c r="H58" t="s">
        <v>42</v>
      </c>
      <c r="I58" t="s">
        <v>22</v>
      </c>
      <c r="J58" t="str">
        <f>VLOOKUP(Table1[[#This Row],[City]],$M$3:$N$12,2,0)</f>
        <v>California</v>
      </c>
    </row>
    <row r="59" spans="1:10" x14ac:dyDescent="0.25">
      <c r="A59" s="1">
        <v>45349</v>
      </c>
      <c r="B59" t="s">
        <v>106</v>
      </c>
      <c r="C59" t="s">
        <v>17</v>
      </c>
      <c r="D59">
        <v>3482.64</v>
      </c>
      <c r="E59" t="s">
        <v>61</v>
      </c>
      <c r="F59" t="s">
        <v>25</v>
      </c>
      <c r="G59" t="s">
        <v>13</v>
      </c>
      <c r="H59" t="s">
        <v>38</v>
      </c>
      <c r="I59" t="s">
        <v>63</v>
      </c>
      <c r="J59" t="str">
        <f>VLOOKUP(Table1[[#This Row],[City]],$M$3:$N$12,2,0)</f>
        <v>Washington</v>
      </c>
    </row>
    <row r="60" spans="1:10" x14ac:dyDescent="0.25">
      <c r="A60" s="1">
        <v>45350</v>
      </c>
      <c r="B60" t="s">
        <v>107</v>
      </c>
      <c r="C60" t="s">
        <v>10</v>
      </c>
      <c r="D60">
        <v>4210.24</v>
      </c>
      <c r="E60" t="s">
        <v>30</v>
      </c>
      <c r="F60" t="s">
        <v>19</v>
      </c>
      <c r="G60" t="s">
        <v>20</v>
      </c>
      <c r="H60" t="s">
        <v>27</v>
      </c>
      <c r="I60" t="s">
        <v>58</v>
      </c>
      <c r="J60" t="str">
        <f>VLOOKUP(Table1[[#This Row],[City]],$M$3:$N$12,2,0)</f>
        <v>Florida</v>
      </c>
    </row>
    <row r="61" spans="1:10" x14ac:dyDescent="0.25">
      <c r="A61" s="1">
        <v>45351</v>
      </c>
      <c r="B61" t="s">
        <v>108</v>
      </c>
      <c r="C61" t="s">
        <v>10</v>
      </c>
      <c r="D61">
        <v>4489.04</v>
      </c>
      <c r="E61" t="s">
        <v>47</v>
      </c>
      <c r="F61" t="s">
        <v>12</v>
      </c>
      <c r="G61" t="s">
        <v>52</v>
      </c>
      <c r="H61" t="s">
        <v>53</v>
      </c>
      <c r="I61" t="s">
        <v>75</v>
      </c>
      <c r="J61" t="str">
        <f>VLOOKUP(Table1[[#This Row],[City]],$M$3:$N$12,2,0)</f>
        <v>Texas</v>
      </c>
    </row>
    <row r="62" spans="1:10" x14ac:dyDescent="0.25">
      <c r="A62" s="1">
        <v>45352</v>
      </c>
      <c r="B62" t="s">
        <v>109</v>
      </c>
      <c r="C62" t="s">
        <v>17</v>
      </c>
      <c r="D62">
        <v>4468.6899999999996</v>
      </c>
      <c r="E62" t="s">
        <v>11</v>
      </c>
      <c r="F62" t="s">
        <v>19</v>
      </c>
      <c r="G62" t="s">
        <v>20</v>
      </c>
      <c r="H62" t="s">
        <v>14</v>
      </c>
      <c r="I62" t="s">
        <v>63</v>
      </c>
      <c r="J62" t="str">
        <f>VLOOKUP(Table1[[#This Row],[City]],$M$3:$N$12,2,0)</f>
        <v>Washington</v>
      </c>
    </row>
    <row r="63" spans="1:10" x14ac:dyDescent="0.25">
      <c r="A63" s="1">
        <v>45353</v>
      </c>
      <c r="B63" t="s">
        <v>110</v>
      </c>
      <c r="C63" t="s">
        <v>10</v>
      </c>
      <c r="D63">
        <v>3657.45</v>
      </c>
      <c r="E63" t="s">
        <v>47</v>
      </c>
      <c r="F63" t="s">
        <v>12</v>
      </c>
      <c r="G63" t="s">
        <v>26</v>
      </c>
      <c r="H63" t="s">
        <v>14</v>
      </c>
      <c r="I63" t="s">
        <v>45</v>
      </c>
      <c r="J63" t="str">
        <f>VLOOKUP(Table1[[#This Row],[City]],$M$3:$N$12,2,0)</f>
        <v>Texas</v>
      </c>
    </row>
    <row r="64" spans="1:10" x14ac:dyDescent="0.25">
      <c r="A64" s="1">
        <v>45354</v>
      </c>
      <c r="B64" t="s">
        <v>111</v>
      </c>
      <c r="C64" t="s">
        <v>10</v>
      </c>
      <c r="D64">
        <v>1509.27</v>
      </c>
      <c r="E64" t="s">
        <v>47</v>
      </c>
      <c r="F64" t="s">
        <v>33</v>
      </c>
      <c r="G64" t="s">
        <v>34</v>
      </c>
      <c r="H64" t="s">
        <v>21</v>
      </c>
      <c r="I64" t="s">
        <v>45</v>
      </c>
      <c r="J64" t="str">
        <f>VLOOKUP(Table1[[#This Row],[City]],$M$3:$N$12,2,0)</f>
        <v>Texas</v>
      </c>
    </row>
    <row r="65" spans="1:10" x14ac:dyDescent="0.25">
      <c r="A65" s="1">
        <v>45355</v>
      </c>
      <c r="B65" t="s">
        <v>112</v>
      </c>
      <c r="C65" t="s">
        <v>10</v>
      </c>
      <c r="D65">
        <v>4927.0600000000004</v>
      </c>
      <c r="E65" t="s">
        <v>61</v>
      </c>
      <c r="F65" t="s">
        <v>25</v>
      </c>
      <c r="G65" t="s">
        <v>34</v>
      </c>
      <c r="H65" t="s">
        <v>42</v>
      </c>
      <c r="I65" t="s">
        <v>43</v>
      </c>
      <c r="J65" t="str">
        <f>VLOOKUP(Table1[[#This Row],[City]],$M$3:$N$12,2,0)</f>
        <v>Massachusetts</v>
      </c>
    </row>
    <row r="66" spans="1:10" x14ac:dyDescent="0.25">
      <c r="A66" s="1">
        <v>45356</v>
      </c>
      <c r="B66" t="s">
        <v>113</v>
      </c>
      <c r="C66" t="s">
        <v>10</v>
      </c>
      <c r="D66">
        <v>4068.08</v>
      </c>
      <c r="E66" t="s">
        <v>24</v>
      </c>
      <c r="F66" t="s">
        <v>12</v>
      </c>
      <c r="G66" t="s">
        <v>52</v>
      </c>
      <c r="H66" t="s">
        <v>57</v>
      </c>
      <c r="I66" t="s">
        <v>31</v>
      </c>
      <c r="J66" t="str">
        <f>VLOOKUP(Table1[[#This Row],[City]],$M$3:$N$12,2,0)</f>
        <v>New York</v>
      </c>
    </row>
    <row r="67" spans="1:10" x14ac:dyDescent="0.25">
      <c r="A67" s="1">
        <v>45357</v>
      </c>
      <c r="B67" t="s">
        <v>114</v>
      </c>
      <c r="C67" t="s">
        <v>10</v>
      </c>
      <c r="D67">
        <v>3669.55</v>
      </c>
      <c r="E67" t="s">
        <v>41</v>
      </c>
      <c r="F67" t="s">
        <v>12</v>
      </c>
      <c r="G67" t="s">
        <v>52</v>
      </c>
      <c r="H67" t="s">
        <v>38</v>
      </c>
      <c r="I67" t="s">
        <v>39</v>
      </c>
      <c r="J67" t="str">
        <f>VLOOKUP(Table1[[#This Row],[City]],$M$3:$N$12,2,0)</f>
        <v>Colorado</v>
      </c>
    </row>
    <row r="68" spans="1:10" x14ac:dyDescent="0.25">
      <c r="A68" s="1">
        <v>45358</v>
      </c>
      <c r="B68" t="s">
        <v>115</v>
      </c>
      <c r="C68" t="s">
        <v>17</v>
      </c>
      <c r="D68">
        <v>2159.42</v>
      </c>
      <c r="E68" t="s">
        <v>47</v>
      </c>
      <c r="F68" t="s">
        <v>25</v>
      </c>
      <c r="G68" t="s">
        <v>34</v>
      </c>
      <c r="H68" t="s">
        <v>57</v>
      </c>
      <c r="I68" t="s">
        <v>45</v>
      </c>
      <c r="J68" t="str">
        <f>VLOOKUP(Table1[[#This Row],[City]],$M$3:$N$12,2,0)</f>
        <v>Texas</v>
      </c>
    </row>
    <row r="69" spans="1:10" x14ac:dyDescent="0.25">
      <c r="A69" s="1">
        <v>45359</v>
      </c>
      <c r="B69" t="s">
        <v>116</v>
      </c>
      <c r="C69" t="s">
        <v>10</v>
      </c>
      <c r="D69">
        <v>4397.87</v>
      </c>
      <c r="E69" t="s">
        <v>47</v>
      </c>
      <c r="F69" t="s">
        <v>12</v>
      </c>
      <c r="G69" t="s">
        <v>20</v>
      </c>
      <c r="H69" t="s">
        <v>42</v>
      </c>
      <c r="I69" t="s">
        <v>45</v>
      </c>
      <c r="J69" t="str">
        <f>VLOOKUP(Table1[[#This Row],[City]],$M$3:$N$12,2,0)</f>
        <v>Texas</v>
      </c>
    </row>
    <row r="70" spans="1:10" x14ac:dyDescent="0.25">
      <c r="A70" s="1">
        <v>45360</v>
      </c>
      <c r="B70" t="s">
        <v>117</v>
      </c>
      <c r="C70" t="s">
        <v>10</v>
      </c>
      <c r="D70">
        <v>3749.2</v>
      </c>
      <c r="E70" t="s">
        <v>30</v>
      </c>
      <c r="F70" t="s">
        <v>12</v>
      </c>
      <c r="G70" t="s">
        <v>52</v>
      </c>
      <c r="H70" t="s">
        <v>53</v>
      </c>
      <c r="I70" t="s">
        <v>45</v>
      </c>
      <c r="J70" t="str">
        <f>VLOOKUP(Table1[[#This Row],[City]],$M$3:$N$12,2,0)</f>
        <v>Texas</v>
      </c>
    </row>
    <row r="71" spans="1:10" x14ac:dyDescent="0.25">
      <c r="A71" s="1">
        <v>45361</v>
      </c>
      <c r="B71" t="s">
        <v>118</v>
      </c>
      <c r="C71" t="s">
        <v>10</v>
      </c>
      <c r="D71">
        <v>2672.85</v>
      </c>
      <c r="E71" t="s">
        <v>37</v>
      </c>
      <c r="F71" t="s">
        <v>33</v>
      </c>
      <c r="G71" t="s">
        <v>52</v>
      </c>
      <c r="H71" t="s">
        <v>48</v>
      </c>
      <c r="I71" t="s">
        <v>45</v>
      </c>
      <c r="J71" t="str">
        <f>VLOOKUP(Table1[[#This Row],[City]],$M$3:$N$12,2,0)</f>
        <v>Texas</v>
      </c>
    </row>
    <row r="72" spans="1:10" x14ac:dyDescent="0.25">
      <c r="A72" s="1">
        <v>45362</v>
      </c>
      <c r="B72" t="s">
        <v>119</v>
      </c>
      <c r="C72" t="s">
        <v>10</v>
      </c>
      <c r="D72">
        <v>4368.95</v>
      </c>
      <c r="E72" t="s">
        <v>37</v>
      </c>
      <c r="F72" t="s">
        <v>12</v>
      </c>
      <c r="G72" t="s">
        <v>20</v>
      </c>
      <c r="H72" t="s">
        <v>38</v>
      </c>
      <c r="I72" t="s">
        <v>63</v>
      </c>
      <c r="J72" t="str">
        <f>VLOOKUP(Table1[[#This Row],[City]],$M$3:$N$12,2,0)</f>
        <v>Washington</v>
      </c>
    </row>
    <row r="73" spans="1:10" x14ac:dyDescent="0.25">
      <c r="A73" s="1">
        <v>45363</v>
      </c>
      <c r="B73" t="s">
        <v>120</v>
      </c>
      <c r="C73" t="s">
        <v>17</v>
      </c>
      <c r="D73">
        <v>2396.86</v>
      </c>
      <c r="E73" t="s">
        <v>37</v>
      </c>
      <c r="F73" t="s">
        <v>12</v>
      </c>
      <c r="G73" t="s">
        <v>52</v>
      </c>
      <c r="H73" t="s">
        <v>67</v>
      </c>
      <c r="I73" t="s">
        <v>63</v>
      </c>
      <c r="J73" t="str">
        <f>VLOOKUP(Table1[[#This Row],[City]],$M$3:$N$12,2,0)</f>
        <v>Washington</v>
      </c>
    </row>
    <row r="74" spans="1:10" x14ac:dyDescent="0.25">
      <c r="A74" s="1">
        <v>45364</v>
      </c>
      <c r="B74" t="s">
        <v>121</v>
      </c>
      <c r="C74" t="s">
        <v>17</v>
      </c>
      <c r="D74">
        <v>1578.67</v>
      </c>
      <c r="E74" t="s">
        <v>37</v>
      </c>
      <c r="F74" t="s">
        <v>33</v>
      </c>
      <c r="G74" t="s">
        <v>20</v>
      </c>
      <c r="H74" t="s">
        <v>57</v>
      </c>
      <c r="I74" t="s">
        <v>45</v>
      </c>
      <c r="J74" t="str">
        <f>VLOOKUP(Table1[[#This Row],[City]],$M$3:$N$12,2,0)</f>
        <v>Texas</v>
      </c>
    </row>
    <row r="75" spans="1:10" x14ac:dyDescent="0.25">
      <c r="A75" s="1">
        <v>45365</v>
      </c>
      <c r="B75" t="s">
        <v>122</v>
      </c>
      <c r="C75" t="s">
        <v>10</v>
      </c>
      <c r="D75">
        <v>1506.32</v>
      </c>
      <c r="E75" t="s">
        <v>61</v>
      </c>
      <c r="F75" t="s">
        <v>19</v>
      </c>
      <c r="G75" t="s">
        <v>26</v>
      </c>
      <c r="H75" t="s">
        <v>21</v>
      </c>
      <c r="I75" t="s">
        <v>39</v>
      </c>
      <c r="J75" t="str">
        <f>VLOOKUP(Table1[[#This Row],[City]],$M$3:$N$12,2,0)</f>
        <v>Colorado</v>
      </c>
    </row>
    <row r="76" spans="1:10" x14ac:dyDescent="0.25">
      <c r="A76" s="1">
        <v>45366</v>
      </c>
      <c r="B76" t="s">
        <v>123</v>
      </c>
      <c r="C76" t="s">
        <v>10</v>
      </c>
      <c r="D76">
        <v>4014.65</v>
      </c>
      <c r="E76" t="s">
        <v>30</v>
      </c>
      <c r="F76" t="s">
        <v>12</v>
      </c>
      <c r="G76" t="s">
        <v>52</v>
      </c>
      <c r="H76" t="s">
        <v>21</v>
      </c>
      <c r="I76" t="s">
        <v>39</v>
      </c>
      <c r="J76" t="str">
        <f>VLOOKUP(Table1[[#This Row],[City]],$M$3:$N$12,2,0)</f>
        <v>Colorado</v>
      </c>
    </row>
    <row r="77" spans="1:10" x14ac:dyDescent="0.25">
      <c r="A77" s="1">
        <v>45367</v>
      </c>
      <c r="B77" t="s">
        <v>124</v>
      </c>
      <c r="C77" t="s">
        <v>17</v>
      </c>
      <c r="D77">
        <v>1322.89</v>
      </c>
      <c r="E77" t="s">
        <v>37</v>
      </c>
      <c r="F77" t="s">
        <v>25</v>
      </c>
      <c r="G77" t="s">
        <v>20</v>
      </c>
      <c r="H77" t="s">
        <v>57</v>
      </c>
      <c r="I77" t="s">
        <v>28</v>
      </c>
      <c r="J77" t="str">
        <f>VLOOKUP(Table1[[#This Row],[City]],$M$3:$N$12,2,0)</f>
        <v>Illinois</v>
      </c>
    </row>
    <row r="78" spans="1:10" x14ac:dyDescent="0.25">
      <c r="A78" s="1">
        <v>45368</v>
      </c>
      <c r="B78" t="s">
        <v>125</v>
      </c>
      <c r="C78" t="s">
        <v>17</v>
      </c>
      <c r="D78">
        <v>3761.17</v>
      </c>
      <c r="E78" t="s">
        <v>41</v>
      </c>
      <c r="F78" t="s">
        <v>33</v>
      </c>
      <c r="G78" t="s">
        <v>13</v>
      </c>
      <c r="H78" t="s">
        <v>14</v>
      </c>
      <c r="I78" t="s">
        <v>45</v>
      </c>
      <c r="J78" t="str">
        <f>VLOOKUP(Table1[[#This Row],[City]],$M$3:$N$12,2,0)</f>
        <v>Texas</v>
      </c>
    </row>
    <row r="79" spans="1:10" x14ac:dyDescent="0.25">
      <c r="A79" s="1">
        <v>45369</v>
      </c>
      <c r="B79" t="s">
        <v>126</v>
      </c>
      <c r="C79" t="s">
        <v>17</v>
      </c>
      <c r="D79">
        <v>4196.2700000000004</v>
      </c>
      <c r="E79" t="s">
        <v>37</v>
      </c>
      <c r="F79" t="s">
        <v>33</v>
      </c>
      <c r="G79" t="s">
        <v>20</v>
      </c>
      <c r="H79" t="s">
        <v>53</v>
      </c>
      <c r="I79" t="s">
        <v>39</v>
      </c>
      <c r="J79" t="str">
        <f>VLOOKUP(Table1[[#This Row],[City]],$M$3:$N$12,2,0)</f>
        <v>Colorado</v>
      </c>
    </row>
    <row r="80" spans="1:10" x14ac:dyDescent="0.25">
      <c r="A80" s="1">
        <v>45370</v>
      </c>
      <c r="B80" t="s">
        <v>127</v>
      </c>
      <c r="C80" t="s">
        <v>10</v>
      </c>
      <c r="D80">
        <v>1776.32</v>
      </c>
      <c r="E80" t="s">
        <v>24</v>
      </c>
      <c r="F80" t="s">
        <v>25</v>
      </c>
      <c r="G80" t="s">
        <v>52</v>
      </c>
      <c r="H80" t="s">
        <v>57</v>
      </c>
      <c r="I80" t="s">
        <v>31</v>
      </c>
      <c r="J80" t="str">
        <f>VLOOKUP(Table1[[#This Row],[City]],$M$3:$N$12,2,0)</f>
        <v>New York</v>
      </c>
    </row>
    <row r="81" spans="1:10" x14ac:dyDescent="0.25">
      <c r="A81" s="1">
        <v>45371</v>
      </c>
      <c r="B81" t="s">
        <v>128</v>
      </c>
      <c r="C81" t="s">
        <v>10</v>
      </c>
      <c r="D81">
        <v>3601.9</v>
      </c>
      <c r="E81" t="s">
        <v>37</v>
      </c>
      <c r="F81" t="s">
        <v>19</v>
      </c>
      <c r="G81" t="s">
        <v>26</v>
      </c>
      <c r="H81" t="s">
        <v>27</v>
      </c>
      <c r="I81" t="s">
        <v>15</v>
      </c>
      <c r="J81" t="str">
        <f>VLOOKUP(Table1[[#This Row],[City]],$M$3:$N$12,2,0)</f>
        <v>California</v>
      </c>
    </row>
    <row r="82" spans="1:10" x14ac:dyDescent="0.25">
      <c r="A82" s="1">
        <v>45372</v>
      </c>
      <c r="B82" t="s">
        <v>129</v>
      </c>
      <c r="C82" t="s">
        <v>17</v>
      </c>
      <c r="D82">
        <v>2047.47</v>
      </c>
      <c r="E82" t="s">
        <v>24</v>
      </c>
      <c r="F82" t="s">
        <v>33</v>
      </c>
      <c r="G82" t="s">
        <v>20</v>
      </c>
      <c r="H82" t="s">
        <v>14</v>
      </c>
      <c r="I82" t="s">
        <v>43</v>
      </c>
      <c r="J82" t="str">
        <f>VLOOKUP(Table1[[#This Row],[City]],$M$3:$N$12,2,0)</f>
        <v>Massachusetts</v>
      </c>
    </row>
    <row r="83" spans="1:10" x14ac:dyDescent="0.25">
      <c r="A83" s="1">
        <v>45373</v>
      </c>
      <c r="B83" t="s">
        <v>130</v>
      </c>
      <c r="C83" t="s">
        <v>17</v>
      </c>
      <c r="D83">
        <v>3119.66</v>
      </c>
      <c r="E83" t="s">
        <v>24</v>
      </c>
      <c r="F83" t="s">
        <v>33</v>
      </c>
      <c r="G83" t="s">
        <v>34</v>
      </c>
      <c r="H83" t="s">
        <v>57</v>
      </c>
      <c r="I83" t="s">
        <v>58</v>
      </c>
      <c r="J83" t="str">
        <f>VLOOKUP(Table1[[#This Row],[City]],$M$3:$N$12,2,0)</f>
        <v>Florida</v>
      </c>
    </row>
    <row r="84" spans="1:10" x14ac:dyDescent="0.25">
      <c r="A84" s="1">
        <v>45374</v>
      </c>
      <c r="B84" t="s">
        <v>131</v>
      </c>
      <c r="C84" t="s">
        <v>10</v>
      </c>
      <c r="D84">
        <v>4233.38</v>
      </c>
      <c r="E84" t="s">
        <v>47</v>
      </c>
      <c r="F84" t="s">
        <v>12</v>
      </c>
      <c r="G84" t="s">
        <v>26</v>
      </c>
      <c r="H84" t="s">
        <v>57</v>
      </c>
      <c r="I84" t="s">
        <v>63</v>
      </c>
      <c r="J84" t="str">
        <f>VLOOKUP(Table1[[#This Row],[City]],$M$3:$N$12,2,0)</f>
        <v>Washington</v>
      </c>
    </row>
    <row r="85" spans="1:10" x14ac:dyDescent="0.25">
      <c r="A85" s="1">
        <v>45375</v>
      </c>
      <c r="B85" t="s">
        <v>132</v>
      </c>
      <c r="C85" t="s">
        <v>17</v>
      </c>
      <c r="D85">
        <v>1084.42</v>
      </c>
      <c r="E85" t="s">
        <v>18</v>
      </c>
      <c r="F85" t="s">
        <v>12</v>
      </c>
      <c r="G85" t="s">
        <v>26</v>
      </c>
      <c r="H85" t="s">
        <v>42</v>
      </c>
      <c r="I85" t="s">
        <v>22</v>
      </c>
      <c r="J85" t="str">
        <f>VLOOKUP(Table1[[#This Row],[City]],$M$3:$N$12,2,0)</f>
        <v>California</v>
      </c>
    </row>
    <row r="86" spans="1:10" x14ac:dyDescent="0.25">
      <c r="A86" s="1">
        <v>45376</v>
      </c>
      <c r="B86" t="s">
        <v>133</v>
      </c>
      <c r="C86" t="s">
        <v>10</v>
      </c>
      <c r="D86">
        <v>4734.87</v>
      </c>
      <c r="E86" t="s">
        <v>37</v>
      </c>
      <c r="F86" t="s">
        <v>33</v>
      </c>
      <c r="G86" t="s">
        <v>26</v>
      </c>
      <c r="H86" t="s">
        <v>27</v>
      </c>
      <c r="I86" t="s">
        <v>39</v>
      </c>
      <c r="J86" t="str">
        <f>VLOOKUP(Table1[[#This Row],[City]],$M$3:$N$12,2,0)</f>
        <v>Colorado</v>
      </c>
    </row>
    <row r="87" spans="1:10" x14ac:dyDescent="0.25">
      <c r="A87" s="1">
        <v>45377</v>
      </c>
      <c r="B87" t="s">
        <v>134</v>
      </c>
      <c r="C87" t="s">
        <v>10</v>
      </c>
      <c r="D87">
        <v>1826.03</v>
      </c>
      <c r="E87" t="s">
        <v>61</v>
      </c>
      <c r="F87" t="s">
        <v>19</v>
      </c>
      <c r="G87" t="s">
        <v>20</v>
      </c>
      <c r="H87" t="s">
        <v>42</v>
      </c>
      <c r="I87" t="s">
        <v>15</v>
      </c>
      <c r="J87" t="str">
        <f>VLOOKUP(Table1[[#This Row],[City]],$M$3:$N$12,2,0)</f>
        <v>California</v>
      </c>
    </row>
    <row r="88" spans="1:10" x14ac:dyDescent="0.25">
      <c r="A88" s="1">
        <v>45378</v>
      </c>
      <c r="B88" t="s">
        <v>135</v>
      </c>
      <c r="C88" t="s">
        <v>17</v>
      </c>
      <c r="D88">
        <v>4830.9399999999996</v>
      </c>
      <c r="E88" t="s">
        <v>47</v>
      </c>
      <c r="F88" t="s">
        <v>12</v>
      </c>
      <c r="G88" t="s">
        <v>26</v>
      </c>
      <c r="H88" t="s">
        <v>35</v>
      </c>
      <c r="I88" t="s">
        <v>75</v>
      </c>
      <c r="J88" t="str">
        <f>VLOOKUP(Table1[[#This Row],[City]],$M$3:$N$12,2,0)</f>
        <v>Texas</v>
      </c>
    </row>
    <row r="89" spans="1:10" x14ac:dyDescent="0.25">
      <c r="A89" s="1">
        <v>45379</v>
      </c>
      <c r="B89" t="s">
        <v>136</v>
      </c>
      <c r="C89" t="s">
        <v>17</v>
      </c>
      <c r="D89">
        <v>1703.62</v>
      </c>
      <c r="E89" t="s">
        <v>11</v>
      </c>
      <c r="F89" t="s">
        <v>19</v>
      </c>
      <c r="G89" t="s">
        <v>26</v>
      </c>
      <c r="H89" t="s">
        <v>53</v>
      </c>
      <c r="I89" t="s">
        <v>63</v>
      </c>
      <c r="J89" t="str">
        <f>VLOOKUP(Table1[[#This Row],[City]],$M$3:$N$12,2,0)</f>
        <v>Washington</v>
      </c>
    </row>
    <row r="90" spans="1:10" x14ac:dyDescent="0.25">
      <c r="A90" s="1">
        <v>45380</v>
      </c>
      <c r="B90" t="s">
        <v>137</v>
      </c>
      <c r="C90" t="s">
        <v>17</v>
      </c>
      <c r="D90">
        <v>4602.3100000000004</v>
      </c>
      <c r="E90" t="s">
        <v>30</v>
      </c>
      <c r="F90" t="s">
        <v>19</v>
      </c>
      <c r="G90" t="s">
        <v>20</v>
      </c>
      <c r="H90" t="s">
        <v>14</v>
      </c>
      <c r="I90" t="s">
        <v>43</v>
      </c>
      <c r="J90" t="str">
        <f>VLOOKUP(Table1[[#This Row],[City]],$M$3:$N$12,2,0)</f>
        <v>Massachusetts</v>
      </c>
    </row>
    <row r="91" spans="1:10" x14ac:dyDescent="0.25">
      <c r="A91" s="1">
        <v>45381</v>
      </c>
      <c r="B91" t="s">
        <v>138</v>
      </c>
      <c r="C91" t="s">
        <v>10</v>
      </c>
      <c r="D91">
        <v>1296.01</v>
      </c>
      <c r="E91" t="s">
        <v>41</v>
      </c>
      <c r="F91" t="s">
        <v>12</v>
      </c>
      <c r="G91" t="s">
        <v>26</v>
      </c>
      <c r="H91" t="s">
        <v>27</v>
      </c>
      <c r="I91" t="s">
        <v>45</v>
      </c>
      <c r="J91" t="str">
        <f>VLOOKUP(Table1[[#This Row],[City]],$M$3:$N$12,2,0)</f>
        <v>Texas</v>
      </c>
    </row>
    <row r="92" spans="1:10" x14ac:dyDescent="0.25">
      <c r="A92" s="1">
        <v>45382</v>
      </c>
      <c r="B92" t="s">
        <v>139</v>
      </c>
      <c r="C92" t="s">
        <v>17</v>
      </c>
      <c r="D92">
        <v>4269.2700000000004</v>
      </c>
      <c r="E92" t="s">
        <v>47</v>
      </c>
      <c r="F92" t="s">
        <v>19</v>
      </c>
      <c r="G92" t="s">
        <v>52</v>
      </c>
      <c r="H92" t="s">
        <v>27</v>
      </c>
      <c r="I92" t="s">
        <v>22</v>
      </c>
      <c r="J92" t="str">
        <f>VLOOKUP(Table1[[#This Row],[City]],$M$3:$N$12,2,0)</f>
        <v>California</v>
      </c>
    </row>
    <row r="93" spans="1:10" x14ac:dyDescent="0.25">
      <c r="A93" s="1">
        <v>45383</v>
      </c>
      <c r="B93" t="s">
        <v>140</v>
      </c>
      <c r="C93" t="s">
        <v>10</v>
      </c>
      <c r="D93">
        <v>2911.04</v>
      </c>
      <c r="E93" t="s">
        <v>30</v>
      </c>
      <c r="F93" t="s">
        <v>33</v>
      </c>
      <c r="G93" t="s">
        <v>20</v>
      </c>
      <c r="H93" t="s">
        <v>67</v>
      </c>
      <c r="I93" t="s">
        <v>22</v>
      </c>
      <c r="J93" t="str">
        <f>VLOOKUP(Table1[[#This Row],[City]],$M$3:$N$12,2,0)</f>
        <v>California</v>
      </c>
    </row>
    <row r="94" spans="1:10" x14ac:dyDescent="0.25">
      <c r="A94" s="1">
        <v>45384</v>
      </c>
      <c r="B94" t="s">
        <v>141</v>
      </c>
      <c r="C94" t="s">
        <v>10</v>
      </c>
      <c r="D94">
        <v>3223.59</v>
      </c>
      <c r="E94" t="s">
        <v>11</v>
      </c>
      <c r="F94" t="s">
        <v>25</v>
      </c>
      <c r="G94" t="s">
        <v>13</v>
      </c>
      <c r="H94" t="s">
        <v>27</v>
      </c>
      <c r="I94" t="s">
        <v>43</v>
      </c>
      <c r="J94" t="str">
        <f>VLOOKUP(Table1[[#This Row],[City]],$M$3:$N$12,2,0)</f>
        <v>Massachusetts</v>
      </c>
    </row>
    <row r="95" spans="1:10" x14ac:dyDescent="0.25">
      <c r="A95" s="1">
        <v>45385</v>
      </c>
      <c r="B95" t="s">
        <v>142</v>
      </c>
      <c r="C95" t="s">
        <v>17</v>
      </c>
      <c r="D95">
        <v>2372.4299999999998</v>
      </c>
      <c r="E95" t="s">
        <v>24</v>
      </c>
      <c r="F95" t="s">
        <v>33</v>
      </c>
      <c r="G95" t="s">
        <v>20</v>
      </c>
      <c r="H95" t="s">
        <v>38</v>
      </c>
      <c r="I95" t="s">
        <v>22</v>
      </c>
      <c r="J95" t="str">
        <f>VLOOKUP(Table1[[#This Row],[City]],$M$3:$N$12,2,0)</f>
        <v>California</v>
      </c>
    </row>
    <row r="96" spans="1:10" x14ac:dyDescent="0.25">
      <c r="A96" s="1">
        <v>45386</v>
      </c>
      <c r="B96" t="s">
        <v>143</v>
      </c>
      <c r="C96" t="s">
        <v>17</v>
      </c>
      <c r="D96">
        <v>3001.57</v>
      </c>
      <c r="E96" t="s">
        <v>61</v>
      </c>
      <c r="F96" t="s">
        <v>25</v>
      </c>
      <c r="G96" t="s">
        <v>26</v>
      </c>
      <c r="H96" t="s">
        <v>35</v>
      </c>
      <c r="I96" t="s">
        <v>39</v>
      </c>
      <c r="J96" t="str">
        <f>VLOOKUP(Table1[[#This Row],[City]],$M$3:$N$12,2,0)</f>
        <v>Colorado</v>
      </c>
    </row>
    <row r="97" spans="1:10" x14ac:dyDescent="0.25">
      <c r="A97" s="1">
        <v>45387</v>
      </c>
      <c r="B97" t="s">
        <v>144</v>
      </c>
      <c r="C97" t="s">
        <v>17</v>
      </c>
      <c r="D97">
        <v>4542.55</v>
      </c>
      <c r="E97" t="s">
        <v>61</v>
      </c>
      <c r="F97" t="s">
        <v>19</v>
      </c>
      <c r="G97" t="s">
        <v>34</v>
      </c>
      <c r="H97" t="s">
        <v>35</v>
      </c>
      <c r="I97" t="s">
        <v>39</v>
      </c>
      <c r="J97" t="str">
        <f>VLOOKUP(Table1[[#This Row],[City]],$M$3:$N$12,2,0)</f>
        <v>Colorado</v>
      </c>
    </row>
    <row r="98" spans="1:10" x14ac:dyDescent="0.25">
      <c r="A98" s="1">
        <v>45388</v>
      </c>
      <c r="B98" t="s">
        <v>145</v>
      </c>
      <c r="C98" t="s">
        <v>17</v>
      </c>
      <c r="D98">
        <v>2976.77</v>
      </c>
      <c r="E98" t="s">
        <v>24</v>
      </c>
      <c r="F98" t="s">
        <v>25</v>
      </c>
      <c r="G98" t="s">
        <v>26</v>
      </c>
      <c r="H98" t="s">
        <v>35</v>
      </c>
      <c r="I98" t="s">
        <v>39</v>
      </c>
      <c r="J98" t="str">
        <f>VLOOKUP(Table1[[#This Row],[City]],$M$3:$N$12,2,0)</f>
        <v>Colorado</v>
      </c>
    </row>
    <row r="99" spans="1:10" x14ac:dyDescent="0.25">
      <c r="A99" s="1">
        <v>45389</v>
      </c>
      <c r="B99" t="s">
        <v>146</v>
      </c>
      <c r="C99" t="s">
        <v>17</v>
      </c>
      <c r="D99">
        <v>3029.88</v>
      </c>
      <c r="E99" t="s">
        <v>37</v>
      </c>
      <c r="F99" t="s">
        <v>25</v>
      </c>
      <c r="G99" t="s">
        <v>13</v>
      </c>
      <c r="H99" t="s">
        <v>14</v>
      </c>
      <c r="I99" t="s">
        <v>45</v>
      </c>
      <c r="J99" t="str">
        <f>VLOOKUP(Table1[[#This Row],[City]],$M$3:$N$12,2,0)</f>
        <v>Texas</v>
      </c>
    </row>
    <row r="100" spans="1:10" x14ac:dyDescent="0.25">
      <c r="A100" s="1">
        <v>45390</v>
      </c>
      <c r="B100" t="s">
        <v>147</v>
      </c>
      <c r="C100" t="s">
        <v>10</v>
      </c>
      <c r="D100">
        <v>3710.79</v>
      </c>
      <c r="E100" t="s">
        <v>47</v>
      </c>
      <c r="F100" t="s">
        <v>19</v>
      </c>
      <c r="G100" t="s">
        <v>34</v>
      </c>
      <c r="H100" t="s">
        <v>21</v>
      </c>
      <c r="I100" t="s">
        <v>58</v>
      </c>
      <c r="J100" t="str">
        <f>VLOOKUP(Table1[[#This Row],[City]],$M$3:$N$12,2,0)</f>
        <v>Florida</v>
      </c>
    </row>
    <row r="101" spans="1:10" x14ac:dyDescent="0.25">
      <c r="A101" s="1">
        <v>45391</v>
      </c>
      <c r="B101" t="s">
        <v>148</v>
      </c>
      <c r="C101" t="s">
        <v>17</v>
      </c>
      <c r="D101">
        <v>2756.23</v>
      </c>
      <c r="E101" t="s">
        <v>47</v>
      </c>
      <c r="F101" t="s">
        <v>33</v>
      </c>
      <c r="G101" t="s">
        <v>13</v>
      </c>
      <c r="H101" t="s">
        <v>21</v>
      </c>
      <c r="I101" t="s">
        <v>45</v>
      </c>
      <c r="J101" t="str">
        <f>VLOOKUP(Table1[[#This Row],[City]],$M$3:$N$12,2,0)</f>
        <v>Texas</v>
      </c>
    </row>
    <row r="102" spans="1:10" x14ac:dyDescent="0.25">
      <c r="A102" s="1">
        <v>45392</v>
      </c>
      <c r="B102" t="s">
        <v>149</v>
      </c>
      <c r="C102" t="s">
        <v>10</v>
      </c>
      <c r="D102">
        <v>4912.8</v>
      </c>
      <c r="E102" t="s">
        <v>24</v>
      </c>
      <c r="F102" t="s">
        <v>12</v>
      </c>
      <c r="G102" t="s">
        <v>20</v>
      </c>
      <c r="H102" t="s">
        <v>67</v>
      </c>
      <c r="I102" t="s">
        <v>28</v>
      </c>
      <c r="J102" t="str">
        <f>VLOOKUP(Table1[[#This Row],[City]],$M$3:$N$12,2,0)</f>
        <v>Illinois</v>
      </c>
    </row>
    <row r="103" spans="1:10" x14ac:dyDescent="0.25">
      <c r="A103" s="1">
        <v>45393</v>
      </c>
      <c r="B103" t="s">
        <v>150</v>
      </c>
      <c r="C103" t="s">
        <v>17</v>
      </c>
      <c r="D103">
        <v>4179.22</v>
      </c>
      <c r="E103" t="s">
        <v>51</v>
      </c>
      <c r="F103" t="s">
        <v>33</v>
      </c>
      <c r="G103" t="s">
        <v>52</v>
      </c>
      <c r="H103" t="s">
        <v>38</v>
      </c>
      <c r="I103" t="s">
        <v>31</v>
      </c>
      <c r="J103" t="str">
        <f>VLOOKUP(Table1[[#This Row],[City]],$M$3:$N$12,2,0)</f>
        <v>New York</v>
      </c>
    </row>
    <row r="104" spans="1:10" x14ac:dyDescent="0.25">
      <c r="A104" s="1">
        <v>45394</v>
      </c>
      <c r="B104" t="s">
        <v>151</v>
      </c>
      <c r="C104" t="s">
        <v>17</v>
      </c>
      <c r="D104">
        <v>2301.0500000000002</v>
      </c>
      <c r="E104" t="s">
        <v>51</v>
      </c>
      <c r="F104" t="s">
        <v>19</v>
      </c>
      <c r="G104" t="s">
        <v>34</v>
      </c>
      <c r="H104" t="s">
        <v>53</v>
      </c>
      <c r="I104" t="s">
        <v>39</v>
      </c>
      <c r="J104" t="str">
        <f>VLOOKUP(Table1[[#This Row],[City]],$M$3:$N$12,2,0)</f>
        <v>Colorado</v>
      </c>
    </row>
    <row r="105" spans="1:10" x14ac:dyDescent="0.25">
      <c r="A105" s="1">
        <v>45395</v>
      </c>
      <c r="B105" t="s">
        <v>152</v>
      </c>
      <c r="C105" t="s">
        <v>10</v>
      </c>
      <c r="D105">
        <v>2097.61</v>
      </c>
      <c r="E105" t="s">
        <v>11</v>
      </c>
      <c r="F105" t="s">
        <v>19</v>
      </c>
      <c r="G105" t="s">
        <v>34</v>
      </c>
      <c r="H105" t="s">
        <v>27</v>
      </c>
      <c r="I105" t="s">
        <v>45</v>
      </c>
      <c r="J105" t="str">
        <f>VLOOKUP(Table1[[#This Row],[City]],$M$3:$N$12,2,0)</f>
        <v>Texas</v>
      </c>
    </row>
    <row r="106" spans="1:10" x14ac:dyDescent="0.25">
      <c r="A106" s="1">
        <v>45396</v>
      </c>
      <c r="B106" t="s">
        <v>153</v>
      </c>
      <c r="C106" t="s">
        <v>17</v>
      </c>
      <c r="D106">
        <v>3063.48</v>
      </c>
      <c r="E106" t="s">
        <v>24</v>
      </c>
      <c r="F106" t="s">
        <v>12</v>
      </c>
      <c r="G106" t="s">
        <v>34</v>
      </c>
      <c r="H106" t="s">
        <v>48</v>
      </c>
      <c r="I106" t="s">
        <v>63</v>
      </c>
      <c r="J106" t="str">
        <f>VLOOKUP(Table1[[#This Row],[City]],$M$3:$N$12,2,0)</f>
        <v>Washington</v>
      </c>
    </row>
    <row r="107" spans="1:10" x14ac:dyDescent="0.25">
      <c r="A107" s="1">
        <v>45397</v>
      </c>
      <c r="B107" t="s">
        <v>154</v>
      </c>
      <c r="C107" t="s">
        <v>10</v>
      </c>
      <c r="D107">
        <v>1762.29</v>
      </c>
      <c r="E107" t="s">
        <v>47</v>
      </c>
      <c r="F107" t="s">
        <v>19</v>
      </c>
      <c r="G107" t="s">
        <v>20</v>
      </c>
      <c r="H107" t="s">
        <v>27</v>
      </c>
      <c r="I107" t="s">
        <v>75</v>
      </c>
      <c r="J107" t="str">
        <f>VLOOKUP(Table1[[#This Row],[City]],$M$3:$N$12,2,0)</f>
        <v>Texas</v>
      </c>
    </row>
    <row r="108" spans="1:10" x14ac:dyDescent="0.25">
      <c r="A108" s="1">
        <v>45398</v>
      </c>
      <c r="B108" t="s">
        <v>155</v>
      </c>
      <c r="C108" t="s">
        <v>17</v>
      </c>
      <c r="D108">
        <v>1144.53</v>
      </c>
      <c r="E108" t="s">
        <v>51</v>
      </c>
      <c r="F108" t="s">
        <v>33</v>
      </c>
      <c r="G108" t="s">
        <v>26</v>
      </c>
      <c r="H108" t="s">
        <v>21</v>
      </c>
      <c r="I108" t="s">
        <v>58</v>
      </c>
      <c r="J108" t="str">
        <f>VLOOKUP(Table1[[#This Row],[City]],$M$3:$N$12,2,0)</f>
        <v>Florida</v>
      </c>
    </row>
    <row r="109" spans="1:10" x14ac:dyDescent="0.25">
      <c r="A109" s="1">
        <v>45399</v>
      </c>
      <c r="B109" t="s">
        <v>156</v>
      </c>
      <c r="C109" t="s">
        <v>17</v>
      </c>
      <c r="D109">
        <v>4463.79</v>
      </c>
      <c r="E109" t="s">
        <v>51</v>
      </c>
      <c r="F109" t="s">
        <v>33</v>
      </c>
      <c r="G109" t="s">
        <v>34</v>
      </c>
      <c r="H109" t="s">
        <v>21</v>
      </c>
      <c r="I109" t="s">
        <v>28</v>
      </c>
      <c r="J109" t="str">
        <f>VLOOKUP(Table1[[#This Row],[City]],$M$3:$N$12,2,0)</f>
        <v>Illinois</v>
      </c>
    </row>
    <row r="110" spans="1:10" x14ac:dyDescent="0.25">
      <c r="A110" s="1">
        <v>45400</v>
      </c>
      <c r="B110" t="s">
        <v>157</v>
      </c>
      <c r="C110" t="s">
        <v>10</v>
      </c>
      <c r="D110">
        <v>3967.72</v>
      </c>
      <c r="E110" t="s">
        <v>51</v>
      </c>
      <c r="F110" t="s">
        <v>25</v>
      </c>
      <c r="G110" t="s">
        <v>20</v>
      </c>
      <c r="H110" t="s">
        <v>57</v>
      </c>
      <c r="I110" t="s">
        <v>63</v>
      </c>
      <c r="J110" t="str">
        <f>VLOOKUP(Table1[[#This Row],[City]],$M$3:$N$12,2,0)</f>
        <v>Washington</v>
      </c>
    </row>
    <row r="111" spans="1:10" x14ac:dyDescent="0.25">
      <c r="A111" s="1">
        <v>45401</v>
      </c>
      <c r="B111" t="s">
        <v>158</v>
      </c>
      <c r="C111" t="s">
        <v>17</v>
      </c>
      <c r="D111">
        <v>1029.74</v>
      </c>
      <c r="E111" t="s">
        <v>61</v>
      </c>
      <c r="F111" t="s">
        <v>19</v>
      </c>
      <c r="G111" t="s">
        <v>13</v>
      </c>
      <c r="H111" t="s">
        <v>14</v>
      </c>
      <c r="I111" t="s">
        <v>43</v>
      </c>
      <c r="J111" t="str">
        <f>VLOOKUP(Table1[[#This Row],[City]],$M$3:$N$12,2,0)</f>
        <v>Massachusetts</v>
      </c>
    </row>
    <row r="112" spans="1:10" x14ac:dyDescent="0.25">
      <c r="A112" s="1">
        <v>45402</v>
      </c>
      <c r="B112" t="s">
        <v>159</v>
      </c>
      <c r="C112" t="s">
        <v>17</v>
      </c>
      <c r="D112">
        <v>4501.45</v>
      </c>
      <c r="E112" t="s">
        <v>24</v>
      </c>
      <c r="F112" t="s">
        <v>12</v>
      </c>
      <c r="G112" t="s">
        <v>13</v>
      </c>
      <c r="H112" t="s">
        <v>48</v>
      </c>
      <c r="I112" t="s">
        <v>43</v>
      </c>
      <c r="J112" t="str">
        <f>VLOOKUP(Table1[[#This Row],[City]],$M$3:$N$12,2,0)</f>
        <v>Massachusetts</v>
      </c>
    </row>
    <row r="113" spans="1:10" x14ac:dyDescent="0.25">
      <c r="A113" s="1">
        <v>45403</v>
      </c>
      <c r="B113" t="s">
        <v>160</v>
      </c>
      <c r="C113" t="s">
        <v>10</v>
      </c>
      <c r="D113">
        <v>3921.16</v>
      </c>
      <c r="E113" t="s">
        <v>24</v>
      </c>
      <c r="F113" t="s">
        <v>12</v>
      </c>
      <c r="G113" t="s">
        <v>52</v>
      </c>
      <c r="H113" t="s">
        <v>53</v>
      </c>
      <c r="I113" t="s">
        <v>75</v>
      </c>
      <c r="J113" t="str">
        <f>VLOOKUP(Table1[[#This Row],[City]],$M$3:$N$12,2,0)</f>
        <v>Texas</v>
      </c>
    </row>
    <row r="114" spans="1:10" x14ac:dyDescent="0.25">
      <c r="A114" s="1">
        <v>45404</v>
      </c>
      <c r="B114" t="s">
        <v>161</v>
      </c>
      <c r="C114" t="s">
        <v>10</v>
      </c>
      <c r="D114">
        <v>3101.49</v>
      </c>
      <c r="E114" t="s">
        <v>61</v>
      </c>
      <c r="F114" t="s">
        <v>19</v>
      </c>
      <c r="G114" t="s">
        <v>52</v>
      </c>
      <c r="H114" t="s">
        <v>27</v>
      </c>
      <c r="I114" t="s">
        <v>63</v>
      </c>
      <c r="J114" t="str">
        <f>VLOOKUP(Table1[[#This Row],[City]],$M$3:$N$12,2,0)</f>
        <v>Washington</v>
      </c>
    </row>
    <row r="115" spans="1:10" x14ac:dyDescent="0.25">
      <c r="A115" s="1">
        <v>45405</v>
      </c>
      <c r="B115" t="s">
        <v>162</v>
      </c>
      <c r="C115" t="s">
        <v>17</v>
      </c>
      <c r="D115">
        <v>3475.02</v>
      </c>
      <c r="E115" t="s">
        <v>47</v>
      </c>
      <c r="F115" t="s">
        <v>19</v>
      </c>
      <c r="G115" t="s">
        <v>52</v>
      </c>
      <c r="H115" t="s">
        <v>42</v>
      </c>
      <c r="I115" t="s">
        <v>31</v>
      </c>
      <c r="J115" t="str">
        <f>VLOOKUP(Table1[[#This Row],[City]],$M$3:$N$12,2,0)</f>
        <v>New York</v>
      </c>
    </row>
    <row r="116" spans="1:10" x14ac:dyDescent="0.25">
      <c r="A116" s="1">
        <v>45406</v>
      </c>
      <c r="B116" t="s">
        <v>163</v>
      </c>
      <c r="C116" t="s">
        <v>17</v>
      </c>
      <c r="D116">
        <v>3291.89</v>
      </c>
      <c r="E116" t="s">
        <v>30</v>
      </c>
      <c r="F116" t="s">
        <v>19</v>
      </c>
      <c r="G116" t="s">
        <v>52</v>
      </c>
      <c r="H116" t="s">
        <v>38</v>
      </c>
      <c r="I116" t="s">
        <v>22</v>
      </c>
      <c r="J116" t="str">
        <f>VLOOKUP(Table1[[#This Row],[City]],$M$3:$N$12,2,0)</f>
        <v>California</v>
      </c>
    </row>
    <row r="117" spans="1:10" x14ac:dyDescent="0.25">
      <c r="A117" s="1">
        <v>45407</v>
      </c>
      <c r="B117" t="s">
        <v>164</v>
      </c>
      <c r="C117" t="s">
        <v>17</v>
      </c>
      <c r="D117">
        <v>4706.3100000000004</v>
      </c>
      <c r="E117" t="s">
        <v>41</v>
      </c>
      <c r="F117" t="s">
        <v>33</v>
      </c>
      <c r="G117" t="s">
        <v>52</v>
      </c>
      <c r="H117" t="s">
        <v>14</v>
      </c>
      <c r="I117" t="s">
        <v>39</v>
      </c>
      <c r="J117" t="str">
        <f>VLOOKUP(Table1[[#This Row],[City]],$M$3:$N$12,2,0)</f>
        <v>Colorado</v>
      </c>
    </row>
    <row r="118" spans="1:10" x14ac:dyDescent="0.25">
      <c r="A118" s="1">
        <v>45408</v>
      </c>
      <c r="B118" t="s">
        <v>165</v>
      </c>
      <c r="C118" t="s">
        <v>10</v>
      </c>
      <c r="D118">
        <v>1568.66</v>
      </c>
      <c r="E118" t="s">
        <v>61</v>
      </c>
      <c r="F118" t="s">
        <v>12</v>
      </c>
      <c r="G118" t="s">
        <v>20</v>
      </c>
      <c r="H118" t="s">
        <v>48</v>
      </c>
      <c r="I118" t="s">
        <v>63</v>
      </c>
      <c r="J118" t="str">
        <f>VLOOKUP(Table1[[#This Row],[City]],$M$3:$N$12,2,0)</f>
        <v>Washington</v>
      </c>
    </row>
    <row r="119" spans="1:10" x14ac:dyDescent="0.25">
      <c r="A119" s="1">
        <v>45409</v>
      </c>
      <c r="B119" t="s">
        <v>166</v>
      </c>
      <c r="C119" t="s">
        <v>10</v>
      </c>
      <c r="D119">
        <v>1483.04</v>
      </c>
      <c r="E119" t="s">
        <v>30</v>
      </c>
      <c r="F119" t="s">
        <v>19</v>
      </c>
      <c r="G119" t="s">
        <v>13</v>
      </c>
      <c r="H119" t="s">
        <v>53</v>
      </c>
      <c r="I119" t="s">
        <v>75</v>
      </c>
      <c r="J119" t="str">
        <f>VLOOKUP(Table1[[#This Row],[City]],$M$3:$N$12,2,0)</f>
        <v>Texas</v>
      </c>
    </row>
    <row r="120" spans="1:10" x14ac:dyDescent="0.25">
      <c r="A120" s="1">
        <v>45410</v>
      </c>
      <c r="B120" t="s">
        <v>167</v>
      </c>
      <c r="C120" t="s">
        <v>10</v>
      </c>
      <c r="D120">
        <v>4866.42</v>
      </c>
      <c r="E120" t="s">
        <v>47</v>
      </c>
      <c r="F120" t="s">
        <v>33</v>
      </c>
      <c r="G120" t="s">
        <v>13</v>
      </c>
      <c r="H120" t="s">
        <v>53</v>
      </c>
      <c r="I120" t="s">
        <v>63</v>
      </c>
      <c r="J120" t="str">
        <f>VLOOKUP(Table1[[#This Row],[City]],$M$3:$N$12,2,0)</f>
        <v>Washington</v>
      </c>
    </row>
    <row r="121" spans="1:10" x14ac:dyDescent="0.25">
      <c r="A121" s="1">
        <v>45411</v>
      </c>
      <c r="B121" t="s">
        <v>168</v>
      </c>
      <c r="C121" t="s">
        <v>17</v>
      </c>
      <c r="D121">
        <v>2027.48</v>
      </c>
      <c r="E121" t="s">
        <v>11</v>
      </c>
      <c r="F121" t="s">
        <v>33</v>
      </c>
      <c r="G121" t="s">
        <v>26</v>
      </c>
      <c r="H121" t="s">
        <v>38</v>
      </c>
      <c r="I121" t="s">
        <v>22</v>
      </c>
      <c r="J121" t="str">
        <f>VLOOKUP(Table1[[#This Row],[City]],$M$3:$N$12,2,0)</f>
        <v>California</v>
      </c>
    </row>
    <row r="122" spans="1:10" x14ac:dyDescent="0.25">
      <c r="A122" s="1">
        <v>45412</v>
      </c>
      <c r="B122" t="s">
        <v>169</v>
      </c>
      <c r="C122" t="s">
        <v>10</v>
      </c>
      <c r="D122">
        <v>1973.13</v>
      </c>
      <c r="E122" t="s">
        <v>51</v>
      </c>
      <c r="F122" t="s">
        <v>12</v>
      </c>
      <c r="G122" t="s">
        <v>26</v>
      </c>
      <c r="H122" t="s">
        <v>14</v>
      </c>
      <c r="I122" t="s">
        <v>63</v>
      </c>
      <c r="J122" t="str">
        <f>VLOOKUP(Table1[[#This Row],[City]],$M$3:$N$12,2,0)</f>
        <v>Washington</v>
      </c>
    </row>
    <row r="123" spans="1:10" x14ac:dyDescent="0.25">
      <c r="A123" s="1">
        <v>45413</v>
      </c>
      <c r="B123" t="s">
        <v>170</v>
      </c>
      <c r="C123" t="s">
        <v>10</v>
      </c>
      <c r="D123">
        <v>3279.8</v>
      </c>
      <c r="E123" t="s">
        <v>18</v>
      </c>
      <c r="F123" t="s">
        <v>33</v>
      </c>
      <c r="G123" t="s">
        <v>52</v>
      </c>
      <c r="H123" t="s">
        <v>38</v>
      </c>
      <c r="I123" t="s">
        <v>43</v>
      </c>
      <c r="J123" t="str">
        <f>VLOOKUP(Table1[[#This Row],[City]],$M$3:$N$12,2,0)</f>
        <v>Massachusetts</v>
      </c>
    </row>
    <row r="124" spans="1:10" x14ac:dyDescent="0.25">
      <c r="A124" s="1">
        <v>45414</v>
      </c>
      <c r="B124" t="s">
        <v>171</v>
      </c>
      <c r="C124" t="s">
        <v>17</v>
      </c>
      <c r="D124">
        <v>1497.24</v>
      </c>
      <c r="E124" t="s">
        <v>18</v>
      </c>
      <c r="F124" t="s">
        <v>33</v>
      </c>
      <c r="G124" t="s">
        <v>20</v>
      </c>
      <c r="H124" t="s">
        <v>48</v>
      </c>
      <c r="I124" t="s">
        <v>39</v>
      </c>
      <c r="J124" t="str">
        <f>VLOOKUP(Table1[[#This Row],[City]],$M$3:$N$12,2,0)</f>
        <v>Colorado</v>
      </c>
    </row>
    <row r="125" spans="1:10" x14ac:dyDescent="0.25">
      <c r="A125" s="1">
        <v>45415</v>
      </c>
      <c r="B125" t="s">
        <v>172</v>
      </c>
      <c r="C125" t="s">
        <v>17</v>
      </c>
      <c r="D125">
        <v>4715.22</v>
      </c>
      <c r="E125" t="s">
        <v>47</v>
      </c>
      <c r="F125" t="s">
        <v>33</v>
      </c>
      <c r="G125" t="s">
        <v>20</v>
      </c>
      <c r="H125" t="s">
        <v>53</v>
      </c>
      <c r="I125" t="s">
        <v>58</v>
      </c>
      <c r="J125" t="str">
        <f>VLOOKUP(Table1[[#This Row],[City]],$M$3:$N$12,2,0)</f>
        <v>Florida</v>
      </c>
    </row>
    <row r="126" spans="1:10" x14ac:dyDescent="0.25">
      <c r="A126" s="1">
        <v>45416</v>
      </c>
      <c r="B126" t="s">
        <v>173</v>
      </c>
      <c r="C126" t="s">
        <v>17</v>
      </c>
      <c r="D126">
        <v>1127.54</v>
      </c>
      <c r="E126" t="s">
        <v>51</v>
      </c>
      <c r="F126" t="s">
        <v>25</v>
      </c>
      <c r="G126" t="s">
        <v>26</v>
      </c>
      <c r="H126" t="s">
        <v>14</v>
      </c>
      <c r="I126" t="s">
        <v>22</v>
      </c>
      <c r="J126" t="str">
        <f>VLOOKUP(Table1[[#This Row],[City]],$M$3:$N$12,2,0)</f>
        <v>California</v>
      </c>
    </row>
    <row r="127" spans="1:10" x14ac:dyDescent="0.25">
      <c r="A127" s="1">
        <v>45417</v>
      </c>
      <c r="B127" t="s">
        <v>174</v>
      </c>
      <c r="C127" t="s">
        <v>17</v>
      </c>
      <c r="D127">
        <v>2062.29</v>
      </c>
      <c r="E127" t="s">
        <v>30</v>
      </c>
      <c r="F127" t="s">
        <v>12</v>
      </c>
      <c r="G127" t="s">
        <v>13</v>
      </c>
      <c r="H127" t="s">
        <v>35</v>
      </c>
      <c r="I127" t="s">
        <v>58</v>
      </c>
      <c r="J127" t="str">
        <f>VLOOKUP(Table1[[#This Row],[City]],$M$3:$N$12,2,0)</f>
        <v>Florida</v>
      </c>
    </row>
    <row r="128" spans="1:10" x14ac:dyDescent="0.25">
      <c r="A128" s="1">
        <v>45418</v>
      </c>
      <c r="B128" t="s">
        <v>175</v>
      </c>
      <c r="C128" t="s">
        <v>17</v>
      </c>
      <c r="D128">
        <v>4664.5200000000004</v>
      </c>
      <c r="E128" t="s">
        <v>18</v>
      </c>
      <c r="F128" t="s">
        <v>12</v>
      </c>
      <c r="G128" t="s">
        <v>26</v>
      </c>
      <c r="H128" t="s">
        <v>21</v>
      </c>
      <c r="I128" t="s">
        <v>39</v>
      </c>
      <c r="J128" t="str">
        <f>VLOOKUP(Table1[[#This Row],[City]],$M$3:$N$12,2,0)</f>
        <v>Colorado</v>
      </c>
    </row>
    <row r="129" spans="1:10" x14ac:dyDescent="0.25">
      <c r="A129" s="1">
        <v>45419</v>
      </c>
      <c r="B129" t="s">
        <v>176</v>
      </c>
      <c r="C129" t="s">
        <v>17</v>
      </c>
      <c r="D129">
        <v>1708.73</v>
      </c>
      <c r="E129" t="s">
        <v>18</v>
      </c>
      <c r="F129" t="s">
        <v>12</v>
      </c>
      <c r="G129" t="s">
        <v>34</v>
      </c>
      <c r="H129" t="s">
        <v>53</v>
      </c>
      <c r="I129" t="s">
        <v>28</v>
      </c>
      <c r="J129" t="str">
        <f>VLOOKUP(Table1[[#This Row],[City]],$M$3:$N$12,2,0)</f>
        <v>Illinois</v>
      </c>
    </row>
    <row r="130" spans="1:10" x14ac:dyDescent="0.25">
      <c r="A130" s="1">
        <v>45420</v>
      </c>
      <c r="B130" t="s">
        <v>177</v>
      </c>
      <c r="C130" t="s">
        <v>10</v>
      </c>
      <c r="D130">
        <v>4179.45</v>
      </c>
      <c r="E130" t="s">
        <v>47</v>
      </c>
      <c r="F130" t="s">
        <v>25</v>
      </c>
      <c r="G130" t="s">
        <v>34</v>
      </c>
      <c r="H130" t="s">
        <v>67</v>
      </c>
      <c r="I130" t="s">
        <v>45</v>
      </c>
      <c r="J130" t="str">
        <f>VLOOKUP(Table1[[#This Row],[City]],$M$3:$N$12,2,0)</f>
        <v>Texas</v>
      </c>
    </row>
    <row r="131" spans="1:10" x14ac:dyDescent="0.25">
      <c r="A131" s="1">
        <v>45421</v>
      </c>
      <c r="B131" t="s">
        <v>178</v>
      </c>
      <c r="C131" t="s">
        <v>10</v>
      </c>
      <c r="D131">
        <v>4869.97</v>
      </c>
      <c r="E131" t="s">
        <v>24</v>
      </c>
      <c r="F131" t="s">
        <v>12</v>
      </c>
      <c r="G131" t="s">
        <v>20</v>
      </c>
      <c r="H131" t="s">
        <v>27</v>
      </c>
      <c r="I131" t="s">
        <v>58</v>
      </c>
      <c r="J131" t="str">
        <f>VLOOKUP(Table1[[#This Row],[City]],$M$3:$N$12,2,0)</f>
        <v>Florida</v>
      </c>
    </row>
    <row r="132" spans="1:10" x14ac:dyDescent="0.25">
      <c r="A132" s="1">
        <v>45422</v>
      </c>
      <c r="B132" t="s">
        <v>179</v>
      </c>
      <c r="C132" t="s">
        <v>10</v>
      </c>
      <c r="D132">
        <v>3630.26</v>
      </c>
      <c r="E132" t="s">
        <v>61</v>
      </c>
      <c r="F132" t="s">
        <v>25</v>
      </c>
      <c r="G132" t="s">
        <v>34</v>
      </c>
      <c r="H132" t="s">
        <v>35</v>
      </c>
      <c r="I132" t="s">
        <v>58</v>
      </c>
      <c r="J132" t="str">
        <f>VLOOKUP(Table1[[#This Row],[City]],$M$3:$N$12,2,0)</f>
        <v>Florida</v>
      </c>
    </row>
    <row r="133" spans="1:10" x14ac:dyDescent="0.25">
      <c r="A133" s="1">
        <v>45423</v>
      </c>
      <c r="B133" t="s">
        <v>180</v>
      </c>
      <c r="C133" t="s">
        <v>10</v>
      </c>
      <c r="D133">
        <v>2741.83</v>
      </c>
      <c r="E133" t="s">
        <v>18</v>
      </c>
      <c r="F133" t="s">
        <v>19</v>
      </c>
      <c r="G133" t="s">
        <v>13</v>
      </c>
      <c r="H133" t="s">
        <v>38</v>
      </c>
      <c r="I133" t="s">
        <v>31</v>
      </c>
      <c r="J133" t="str">
        <f>VLOOKUP(Table1[[#This Row],[City]],$M$3:$N$12,2,0)</f>
        <v>New York</v>
      </c>
    </row>
    <row r="134" spans="1:10" x14ac:dyDescent="0.25">
      <c r="A134" s="1">
        <v>45424</v>
      </c>
      <c r="B134" t="s">
        <v>181</v>
      </c>
      <c r="C134" t="s">
        <v>10</v>
      </c>
      <c r="D134">
        <v>4963.2</v>
      </c>
      <c r="E134" t="s">
        <v>30</v>
      </c>
      <c r="F134" t="s">
        <v>12</v>
      </c>
      <c r="G134" t="s">
        <v>13</v>
      </c>
      <c r="H134" t="s">
        <v>27</v>
      </c>
      <c r="I134" t="s">
        <v>63</v>
      </c>
      <c r="J134" t="str">
        <f>VLOOKUP(Table1[[#This Row],[City]],$M$3:$N$12,2,0)</f>
        <v>Washington</v>
      </c>
    </row>
    <row r="135" spans="1:10" x14ac:dyDescent="0.25">
      <c r="A135" s="1">
        <v>45425</v>
      </c>
      <c r="B135" t="s">
        <v>182</v>
      </c>
      <c r="C135" t="s">
        <v>17</v>
      </c>
      <c r="D135">
        <v>3750.01</v>
      </c>
      <c r="E135" t="s">
        <v>61</v>
      </c>
      <c r="F135" t="s">
        <v>25</v>
      </c>
      <c r="G135" t="s">
        <v>13</v>
      </c>
      <c r="H135" t="s">
        <v>35</v>
      </c>
      <c r="I135" t="s">
        <v>15</v>
      </c>
      <c r="J135" t="str">
        <f>VLOOKUP(Table1[[#This Row],[City]],$M$3:$N$12,2,0)</f>
        <v>California</v>
      </c>
    </row>
    <row r="136" spans="1:10" x14ac:dyDescent="0.25">
      <c r="A136" s="1">
        <v>45426</v>
      </c>
      <c r="B136" t="s">
        <v>183</v>
      </c>
      <c r="C136" t="s">
        <v>17</v>
      </c>
      <c r="D136">
        <v>1679.41</v>
      </c>
      <c r="E136" t="s">
        <v>51</v>
      </c>
      <c r="F136" t="s">
        <v>33</v>
      </c>
      <c r="G136" t="s">
        <v>20</v>
      </c>
      <c r="H136" t="s">
        <v>38</v>
      </c>
      <c r="I136" t="s">
        <v>15</v>
      </c>
      <c r="J136" t="str">
        <f>VLOOKUP(Table1[[#This Row],[City]],$M$3:$N$12,2,0)</f>
        <v>California</v>
      </c>
    </row>
    <row r="137" spans="1:10" x14ac:dyDescent="0.25">
      <c r="A137" s="1">
        <v>45427</v>
      </c>
      <c r="B137" t="s">
        <v>184</v>
      </c>
      <c r="C137" t="s">
        <v>17</v>
      </c>
      <c r="D137">
        <v>2803.8</v>
      </c>
      <c r="E137" t="s">
        <v>41</v>
      </c>
      <c r="F137" t="s">
        <v>33</v>
      </c>
      <c r="G137" t="s">
        <v>34</v>
      </c>
      <c r="H137" t="s">
        <v>14</v>
      </c>
      <c r="I137" t="s">
        <v>58</v>
      </c>
      <c r="J137" t="str">
        <f>VLOOKUP(Table1[[#This Row],[City]],$M$3:$N$12,2,0)</f>
        <v>Florida</v>
      </c>
    </row>
    <row r="138" spans="1:10" x14ac:dyDescent="0.25">
      <c r="A138" s="1">
        <v>45428</v>
      </c>
      <c r="B138" t="s">
        <v>185</v>
      </c>
      <c r="C138" t="s">
        <v>10</v>
      </c>
      <c r="D138">
        <v>1359.64</v>
      </c>
      <c r="E138" t="s">
        <v>30</v>
      </c>
      <c r="F138" t="s">
        <v>25</v>
      </c>
      <c r="G138" t="s">
        <v>20</v>
      </c>
      <c r="H138" t="s">
        <v>53</v>
      </c>
      <c r="I138" t="s">
        <v>43</v>
      </c>
      <c r="J138" t="str">
        <f>VLOOKUP(Table1[[#This Row],[City]],$M$3:$N$12,2,0)</f>
        <v>Massachusetts</v>
      </c>
    </row>
    <row r="139" spans="1:10" x14ac:dyDescent="0.25">
      <c r="A139" s="1">
        <v>45429</v>
      </c>
      <c r="B139" t="s">
        <v>186</v>
      </c>
      <c r="C139" t="s">
        <v>10</v>
      </c>
      <c r="D139">
        <v>3059</v>
      </c>
      <c r="E139" t="s">
        <v>51</v>
      </c>
      <c r="F139" t="s">
        <v>25</v>
      </c>
      <c r="G139" t="s">
        <v>52</v>
      </c>
      <c r="H139" t="s">
        <v>27</v>
      </c>
      <c r="I139" t="s">
        <v>31</v>
      </c>
      <c r="J139" t="str">
        <f>VLOOKUP(Table1[[#This Row],[City]],$M$3:$N$12,2,0)</f>
        <v>New York</v>
      </c>
    </row>
    <row r="140" spans="1:10" x14ac:dyDescent="0.25">
      <c r="A140" s="1">
        <v>45430</v>
      </c>
      <c r="B140" t="s">
        <v>187</v>
      </c>
      <c r="C140" t="s">
        <v>10</v>
      </c>
      <c r="D140">
        <v>2074.15</v>
      </c>
      <c r="E140" t="s">
        <v>41</v>
      </c>
      <c r="F140" t="s">
        <v>25</v>
      </c>
      <c r="G140" t="s">
        <v>52</v>
      </c>
      <c r="H140" t="s">
        <v>38</v>
      </c>
      <c r="I140" t="s">
        <v>15</v>
      </c>
      <c r="J140" t="str">
        <f>VLOOKUP(Table1[[#This Row],[City]],$M$3:$N$12,2,0)</f>
        <v>California</v>
      </c>
    </row>
    <row r="141" spans="1:10" x14ac:dyDescent="0.25">
      <c r="A141" s="1">
        <v>45431</v>
      </c>
      <c r="B141" t="s">
        <v>188</v>
      </c>
      <c r="C141" t="s">
        <v>17</v>
      </c>
      <c r="D141">
        <v>3510.78</v>
      </c>
      <c r="E141" t="s">
        <v>61</v>
      </c>
      <c r="F141" t="s">
        <v>12</v>
      </c>
      <c r="G141" t="s">
        <v>34</v>
      </c>
      <c r="H141" t="s">
        <v>48</v>
      </c>
      <c r="I141" t="s">
        <v>58</v>
      </c>
      <c r="J141" t="str">
        <f>VLOOKUP(Table1[[#This Row],[City]],$M$3:$N$12,2,0)</f>
        <v>Florida</v>
      </c>
    </row>
    <row r="142" spans="1:10" x14ac:dyDescent="0.25">
      <c r="A142" s="1">
        <v>45432</v>
      </c>
      <c r="B142" t="s">
        <v>189</v>
      </c>
      <c r="C142" t="s">
        <v>17</v>
      </c>
      <c r="D142">
        <v>1535.89</v>
      </c>
      <c r="E142" t="s">
        <v>24</v>
      </c>
      <c r="F142" t="s">
        <v>25</v>
      </c>
      <c r="G142" t="s">
        <v>13</v>
      </c>
      <c r="H142" t="s">
        <v>14</v>
      </c>
      <c r="I142" t="s">
        <v>39</v>
      </c>
      <c r="J142" t="str">
        <f>VLOOKUP(Table1[[#This Row],[City]],$M$3:$N$12,2,0)</f>
        <v>Colorado</v>
      </c>
    </row>
    <row r="143" spans="1:10" x14ac:dyDescent="0.25">
      <c r="A143" s="1">
        <v>45433</v>
      </c>
      <c r="B143" t="s">
        <v>190</v>
      </c>
      <c r="C143" t="s">
        <v>17</v>
      </c>
      <c r="D143">
        <v>4741.37</v>
      </c>
      <c r="E143" t="s">
        <v>47</v>
      </c>
      <c r="F143" t="s">
        <v>19</v>
      </c>
      <c r="G143" t="s">
        <v>13</v>
      </c>
      <c r="H143" t="s">
        <v>42</v>
      </c>
      <c r="I143" t="s">
        <v>63</v>
      </c>
      <c r="J143" t="str">
        <f>VLOOKUP(Table1[[#This Row],[City]],$M$3:$N$12,2,0)</f>
        <v>Washington</v>
      </c>
    </row>
    <row r="144" spans="1:10" x14ac:dyDescent="0.25">
      <c r="A144" s="1">
        <v>45434</v>
      </c>
      <c r="B144" t="s">
        <v>191</v>
      </c>
      <c r="C144" t="s">
        <v>10</v>
      </c>
      <c r="D144">
        <v>1347.05</v>
      </c>
      <c r="E144" t="s">
        <v>51</v>
      </c>
      <c r="F144" t="s">
        <v>25</v>
      </c>
      <c r="G144" t="s">
        <v>26</v>
      </c>
      <c r="H144" t="s">
        <v>67</v>
      </c>
      <c r="I144" t="s">
        <v>15</v>
      </c>
      <c r="J144" t="str">
        <f>VLOOKUP(Table1[[#This Row],[City]],$M$3:$N$12,2,0)</f>
        <v>California</v>
      </c>
    </row>
    <row r="145" spans="1:10" x14ac:dyDescent="0.25">
      <c r="A145" s="1">
        <v>45435</v>
      </c>
      <c r="B145" t="s">
        <v>192</v>
      </c>
      <c r="C145" t="s">
        <v>17</v>
      </c>
      <c r="D145">
        <v>3971.19</v>
      </c>
      <c r="E145" t="s">
        <v>11</v>
      </c>
      <c r="F145" t="s">
        <v>25</v>
      </c>
      <c r="G145" t="s">
        <v>20</v>
      </c>
      <c r="H145" t="s">
        <v>42</v>
      </c>
      <c r="I145" t="s">
        <v>75</v>
      </c>
      <c r="J145" t="str">
        <f>VLOOKUP(Table1[[#This Row],[City]],$M$3:$N$12,2,0)</f>
        <v>Texas</v>
      </c>
    </row>
    <row r="146" spans="1:10" x14ac:dyDescent="0.25">
      <c r="A146" s="1">
        <v>45436</v>
      </c>
      <c r="B146" t="s">
        <v>193</v>
      </c>
      <c r="C146" t="s">
        <v>17</v>
      </c>
      <c r="D146">
        <v>3908.63</v>
      </c>
      <c r="E146" t="s">
        <v>11</v>
      </c>
      <c r="F146" t="s">
        <v>33</v>
      </c>
      <c r="G146" t="s">
        <v>13</v>
      </c>
      <c r="H146" t="s">
        <v>14</v>
      </c>
      <c r="I146" t="s">
        <v>63</v>
      </c>
      <c r="J146" t="str">
        <f>VLOOKUP(Table1[[#This Row],[City]],$M$3:$N$12,2,0)</f>
        <v>Washington</v>
      </c>
    </row>
    <row r="147" spans="1:10" x14ac:dyDescent="0.25">
      <c r="A147" s="1">
        <v>45437</v>
      </c>
      <c r="B147" t="s">
        <v>194</v>
      </c>
      <c r="C147" t="s">
        <v>17</v>
      </c>
      <c r="D147">
        <v>1991.61</v>
      </c>
      <c r="E147" t="s">
        <v>41</v>
      </c>
      <c r="F147" t="s">
        <v>33</v>
      </c>
      <c r="G147" t="s">
        <v>34</v>
      </c>
      <c r="H147" t="s">
        <v>57</v>
      </c>
      <c r="I147" t="s">
        <v>58</v>
      </c>
      <c r="J147" t="str">
        <f>VLOOKUP(Table1[[#This Row],[City]],$M$3:$N$12,2,0)</f>
        <v>Florida</v>
      </c>
    </row>
    <row r="148" spans="1:10" x14ac:dyDescent="0.25">
      <c r="A148" s="1">
        <v>45438</v>
      </c>
      <c r="B148" t="s">
        <v>195</v>
      </c>
      <c r="C148" t="s">
        <v>17</v>
      </c>
      <c r="D148">
        <v>1690.17</v>
      </c>
      <c r="E148" t="s">
        <v>37</v>
      </c>
      <c r="F148" t="s">
        <v>25</v>
      </c>
      <c r="G148" t="s">
        <v>52</v>
      </c>
      <c r="H148" t="s">
        <v>38</v>
      </c>
      <c r="I148" t="s">
        <v>58</v>
      </c>
      <c r="J148" t="str">
        <f>VLOOKUP(Table1[[#This Row],[City]],$M$3:$N$12,2,0)</f>
        <v>Florida</v>
      </c>
    </row>
    <row r="149" spans="1:10" x14ac:dyDescent="0.25">
      <c r="A149" s="1">
        <v>45439</v>
      </c>
      <c r="B149" t="s">
        <v>196</v>
      </c>
      <c r="C149" t="s">
        <v>17</v>
      </c>
      <c r="D149">
        <v>2579.96</v>
      </c>
      <c r="E149" t="s">
        <v>61</v>
      </c>
      <c r="F149" t="s">
        <v>19</v>
      </c>
      <c r="G149" t="s">
        <v>20</v>
      </c>
      <c r="H149" t="s">
        <v>42</v>
      </c>
      <c r="I149" t="s">
        <v>43</v>
      </c>
      <c r="J149" t="str">
        <f>VLOOKUP(Table1[[#This Row],[City]],$M$3:$N$12,2,0)</f>
        <v>Massachusetts</v>
      </c>
    </row>
    <row r="150" spans="1:10" x14ac:dyDescent="0.25">
      <c r="A150" s="1">
        <v>45440</v>
      </c>
      <c r="B150" t="s">
        <v>197</v>
      </c>
      <c r="C150" t="s">
        <v>10</v>
      </c>
      <c r="D150">
        <v>2728.81</v>
      </c>
      <c r="E150" t="s">
        <v>37</v>
      </c>
      <c r="F150" t="s">
        <v>25</v>
      </c>
      <c r="G150" t="s">
        <v>13</v>
      </c>
      <c r="H150" t="s">
        <v>53</v>
      </c>
      <c r="I150" t="s">
        <v>43</v>
      </c>
      <c r="J150" t="str">
        <f>VLOOKUP(Table1[[#This Row],[City]],$M$3:$N$12,2,0)</f>
        <v>Massachusetts</v>
      </c>
    </row>
    <row r="151" spans="1:10" x14ac:dyDescent="0.25">
      <c r="A151" s="1">
        <v>45441</v>
      </c>
      <c r="B151" t="s">
        <v>198</v>
      </c>
      <c r="C151" t="s">
        <v>17</v>
      </c>
      <c r="D151">
        <v>1000.68</v>
      </c>
      <c r="E151" t="s">
        <v>41</v>
      </c>
      <c r="F151" t="s">
        <v>33</v>
      </c>
      <c r="G151" t="s">
        <v>13</v>
      </c>
      <c r="H151" t="s">
        <v>67</v>
      </c>
      <c r="I151" t="s">
        <v>28</v>
      </c>
      <c r="J151" t="str">
        <f>VLOOKUP(Table1[[#This Row],[City]],$M$3:$N$12,2,0)</f>
        <v>Illinois</v>
      </c>
    </row>
    <row r="152" spans="1:10" x14ac:dyDescent="0.25">
      <c r="A152" s="1">
        <v>45442</v>
      </c>
      <c r="B152" t="s">
        <v>199</v>
      </c>
      <c r="C152" t="s">
        <v>17</v>
      </c>
      <c r="D152">
        <v>1212.6600000000001</v>
      </c>
      <c r="E152" t="s">
        <v>61</v>
      </c>
      <c r="F152" t="s">
        <v>25</v>
      </c>
      <c r="G152" t="s">
        <v>26</v>
      </c>
      <c r="H152" t="s">
        <v>21</v>
      </c>
      <c r="I152" t="s">
        <v>58</v>
      </c>
      <c r="J152" t="str">
        <f>VLOOKUP(Table1[[#This Row],[City]],$M$3:$N$12,2,0)</f>
        <v>Florida</v>
      </c>
    </row>
    <row r="153" spans="1:10" x14ac:dyDescent="0.25">
      <c r="A153" s="1">
        <v>45443</v>
      </c>
      <c r="B153" t="s">
        <v>200</v>
      </c>
      <c r="C153" t="s">
        <v>17</v>
      </c>
      <c r="D153">
        <v>3918.9</v>
      </c>
      <c r="E153" t="s">
        <v>18</v>
      </c>
      <c r="F153" t="s">
        <v>25</v>
      </c>
      <c r="G153" t="s">
        <v>52</v>
      </c>
      <c r="H153" t="s">
        <v>57</v>
      </c>
      <c r="I153" t="s">
        <v>15</v>
      </c>
      <c r="J153" t="str">
        <f>VLOOKUP(Table1[[#This Row],[City]],$M$3:$N$12,2,0)</f>
        <v>California</v>
      </c>
    </row>
    <row r="154" spans="1:10" x14ac:dyDescent="0.25">
      <c r="A154" s="1">
        <v>45444</v>
      </c>
      <c r="B154" t="s">
        <v>201</v>
      </c>
      <c r="C154" t="s">
        <v>10</v>
      </c>
      <c r="D154">
        <v>3999.37</v>
      </c>
      <c r="E154" t="s">
        <v>51</v>
      </c>
      <c r="F154" t="s">
        <v>19</v>
      </c>
      <c r="G154" t="s">
        <v>13</v>
      </c>
      <c r="H154" t="s">
        <v>38</v>
      </c>
      <c r="I154" t="s">
        <v>39</v>
      </c>
      <c r="J154" t="str">
        <f>VLOOKUP(Table1[[#This Row],[City]],$M$3:$N$12,2,0)</f>
        <v>Colorado</v>
      </c>
    </row>
    <row r="155" spans="1:10" x14ac:dyDescent="0.25">
      <c r="A155" s="1">
        <v>45445</v>
      </c>
      <c r="B155" t="s">
        <v>202</v>
      </c>
      <c r="C155" t="s">
        <v>10</v>
      </c>
      <c r="D155">
        <v>2069.85</v>
      </c>
      <c r="E155" t="s">
        <v>61</v>
      </c>
      <c r="F155" t="s">
        <v>19</v>
      </c>
      <c r="G155" t="s">
        <v>52</v>
      </c>
      <c r="H155" t="s">
        <v>27</v>
      </c>
      <c r="I155" t="s">
        <v>58</v>
      </c>
      <c r="J155" t="str">
        <f>VLOOKUP(Table1[[#This Row],[City]],$M$3:$N$12,2,0)</f>
        <v>Florida</v>
      </c>
    </row>
    <row r="156" spans="1:10" x14ac:dyDescent="0.25">
      <c r="A156" s="1">
        <v>45446</v>
      </c>
      <c r="B156" t="s">
        <v>203</v>
      </c>
      <c r="C156" t="s">
        <v>17</v>
      </c>
      <c r="D156">
        <v>4579.78</v>
      </c>
      <c r="E156" t="s">
        <v>18</v>
      </c>
      <c r="F156" t="s">
        <v>33</v>
      </c>
      <c r="G156" t="s">
        <v>52</v>
      </c>
      <c r="H156" t="s">
        <v>53</v>
      </c>
      <c r="I156" t="s">
        <v>43</v>
      </c>
      <c r="J156" t="str">
        <f>VLOOKUP(Table1[[#This Row],[City]],$M$3:$N$12,2,0)</f>
        <v>Massachusetts</v>
      </c>
    </row>
    <row r="157" spans="1:10" x14ac:dyDescent="0.25">
      <c r="A157" s="1">
        <v>45447</v>
      </c>
      <c r="B157" t="s">
        <v>204</v>
      </c>
      <c r="C157" t="s">
        <v>10</v>
      </c>
      <c r="D157">
        <v>4821.0600000000004</v>
      </c>
      <c r="E157" t="s">
        <v>30</v>
      </c>
      <c r="F157" t="s">
        <v>33</v>
      </c>
      <c r="G157" t="s">
        <v>52</v>
      </c>
      <c r="H157" t="s">
        <v>38</v>
      </c>
      <c r="I157" t="s">
        <v>39</v>
      </c>
      <c r="J157" t="str">
        <f>VLOOKUP(Table1[[#This Row],[City]],$M$3:$N$12,2,0)</f>
        <v>Colorado</v>
      </c>
    </row>
    <row r="158" spans="1:10" x14ac:dyDescent="0.25">
      <c r="A158" s="1">
        <v>45448</v>
      </c>
      <c r="B158" t="s">
        <v>205</v>
      </c>
      <c r="C158" t="s">
        <v>17</v>
      </c>
      <c r="D158">
        <v>1217.6199999999999</v>
      </c>
      <c r="E158" t="s">
        <v>30</v>
      </c>
      <c r="F158" t="s">
        <v>25</v>
      </c>
      <c r="G158" t="s">
        <v>13</v>
      </c>
      <c r="H158" t="s">
        <v>53</v>
      </c>
      <c r="I158" t="s">
        <v>63</v>
      </c>
      <c r="J158" t="str">
        <f>VLOOKUP(Table1[[#This Row],[City]],$M$3:$N$12,2,0)</f>
        <v>Washington</v>
      </c>
    </row>
    <row r="159" spans="1:10" x14ac:dyDescent="0.25">
      <c r="A159" s="1">
        <v>45449</v>
      </c>
      <c r="B159" t="s">
        <v>206</v>
      </c>
      <c r="C159" t="s">
        <v>10</v>
      </c>
      <c r="D159">
        <v>2362.2800000000002</v>
      </c>
      <c r="E159" t="s">
        <v>61</v>
      </c>
      <c r="F159" t="s">
        <v>33</v>
      </c>
      <c r="G159" t="s">
        <v>34</v>
      </c>
      <c r="H159" t="s">
        <v>14</v>
      </c>
      <c r="I159" t="s">
        <v>45</v>
      </c>
      <c r="J159" t="str">
        <f>VLOOKUP(Table1[[#This Row],[City]],$M$3:$N$12,2,0)</f>
        <v>Texas</v>
      </c>
    </row>
    <row r="160" spans="1:10" x14ac:dyDescent="0.25">
      <c r="A160" s="1">
        <v>45450</v>
      </c>
      <c r="B160" t="s">
        <v>207</v>
      </c>
      <c r="C160" t="s">
        <v>17</v>
      </c>
      <c r="D160">
        <v>3288.7</v>
      </c>
      <c r="E160" t="s">
        <v>41</v>
      </c>
      <c r="F160" t="s">
        <v>19</v>
      </c>
      <c r="G160" t="s">
        <v>52</v>
      </c>
      <c r="H160" t="s">
        <v>38</v>
      </c>
      <c r="I160" t="s">
        <v>28</v>
      </c>
      <c r="J160" t="str">
        <f>VLOOKUP(Table1[[#This Row],[City]],$M$3:$N$12,2,0)</f>
        <v>Illinois</v>
      </c>
    </row>
    <row r="161" spans="1:10" x14ac:dyDescent="0.25">
      <c r="A161" s="1">
        <v>45451</v>
      </c>
      <c r="B161" t="s">
        <v>208</v>
      </c>
      <c r="C161" t="s">
        <v>17</v>
      </c>
      <c r="D161">
        <v>1731.7</v>
      </c>
      <c r="E161" t="s">
        <v>47</v>
      </c>
      <c r="F161" t="s">
        <v>12</v>
      </c>
      <c r="G161" t="s">
        <v>26</v>
      </c>
      <c r="H161" t="s">
        <v>53</v>
      </c>
      <c r="I161" t="s">
        <v>75</v>
      </c>
      <c r="J161" t="str">
        <f>VLOOKUP(Table1[[#This Row],[City]],$M$3:$N$12,2,0)</f>
        <v>Texas</v>
      </c>
    </row>
    <row r="162" spans="1:10" x14ac:dyDescent="0.25">
      <c r="A162" s="1">
        <v>45452</v>
      </c>
      <c r="B162" t="s">
        <v>209</v>
      </c>
      <c r="C162" t="s">
        <v>17</v>
      </c>
      <c r="D162">
        <v>3750.41</v>
      </c>
      <c r="E162" t="s">
        <v>11</v>
      </c>
      <c r="F162" t="s">
        <v>25</v>
      </c>
      <c r="G162" t="s">
        <v>20</v>
      </c>
      <c r="H162" t="s">
        <v>67</v>
      </c>
      <c r="I162" t="s">
        <v>75</v>
      </c>
      <c r="J162" t="str">
        <f>VLOOKUP(Table1[[#This Row],[City]],$M$3:$N$12,2,0)</f>
        <v>Texas</v>
      </c>
    </row>
    <row r="163" spans="1:10" x14ac:dyDescent="0.25">
      <c r="A163" s="1">
        <v>45453</v>
      </c>
      <c r="B163" t="s">
        <v>210</v>
      </c>
      <c r="C163" t="s">
        <v>10</v>
      </c>
      <c r="D163">
        <v>2588.21</v>
      </c>
      <c r="E163" t="s">
        <v>24</v>
      </c>
      <c r="F163" t="s">
        <v>25</v>
      </c>
      <c r="G163" t="s">
        <v>52</v>
      </c>
      <c r="H163" t="s">
        <v>27</v>
      </c>
      <c r="I163" t="s">
        <v>28</v>
      </c>
      <c r="J163" t="str">
        <f>VLOOKUP(Table1[[#This Row],[City]],$M$3:$N$12,2,0)</f>
        <v>Illinois</v>
      </c>
    </row>
    <row r="164" spans="1:10" x14ac:dyDescent="0.25">
      <c r="A164" s="1">
        <v>45454</v>
      </c>
      <c r="B164" t="s">
        <v>211</v>
      </c>
      <c r="C164" t="s">
        <v>10</v>
      </c>
      <c r="D164">
        <v>3400.84</v>
      </c>
      <c r="E164" t="s">
        <v>24</v>
      </c>
      <c r="F164" t="s">
        <v>12</v>
      </c>
      <c r="G164" t="s">
        <v>34</v>
      </c>
      <c r="H164" t="s">
        <v>67</v>
      </c>
      <c r="I164" t="s">
        <v>22</v>
      </c>
      <c r="J164" t="str">
        <f>VLOOKUP(Table1[[#This Row],[City]],$M$3:$N$12,2,0)</f>
        <v>California</v>
      </c>
    </row>
    <row r="165" spans="1:10" x14ac:dyDescent="0.25">
      <c r="A165" s="1">
        <v>45455</v>
      </c>
      <c r="B165" t="s">
        <v>212</v>
      </c>
      <c r="C165" t="s">
        <v>10</v>
      </c>
      <c r="D165">
        <v>1094.81</v>
      </c>
      <c r="E165" t="s">
        <v>18</v>
      </c>
      <c r="F165" t="s">
        <v>12</v>
      </c>
      <c r="G165" t="s">
        <v>52</v>
      </c>
      <c r="H165" t="s">
        <v>53</v>
      </c>
      <c r="I165" t="s">
        <v>28</v>
      </c>
      <c r="J165" t="str">
        <f>VLOOKUP(Table1[[#This Row],[City]],$M$3:$N$12,2,0)</f>
        <v>Illinois</v>
      </c>
    </row>
    <row r="166" spans="1:10" x14ac:dyDescent="0.25">
      <c r="A166" s="1">
        <v>45456</v>
      </c>
      <c r="B166" t="s">
        <v>213</v>
      </c>
      <c r="C166" t="s">
        <v>10</v>
      </c>
      <c r="D166">
        <v>3909.15</v>
      </c>
      <c r="E166" t="s">
        <v>41</v>
      </c>
      <c r="F166" t="s">
        <v>25</v>
      </c>
      <c r="G166" t="s">
        <v>34</v>
      </c>
      <c r="H166" t="s">
        <v>27</v>
      </c>
      <c r="I166" t="s">
        <v>15</v>
      </c>
      <c r="J166" t="str">
        <f>VLOOKUP(Table1[[#This Row],[City]],$M$3:$N$12,2,0)</f>
        <v>California</v>
      </c>
    </row>
    <row r="167" spans="1:10" x14ac:dyDescent="0.25">
      <c r="A167" s="1">
        <v>45457</v>
      </c>
      <c r="B167" t="s">
        <v>214</v>
      </c>
      <c r="C167" t="s">
        <v>10</v>
      </c>
      <c r="D167">
        <v>2921.7</v>
      </c>
      <c r="E167" t="s">
        <v>24</v>
      </c>
      <c r="F167" t="s">
        <v>33</v>
      </c>
      <c r="G167" t="s">
        <v>20</v>
      </c>
      <c r="H167" t="s">
        <v>48</v>
      </c>
      <c r="I167" t="s">
        <v>39</v>
      </c>
      <c r="J167" t="str">
        <f>VLOOKUP(Table1[[#This Row],[City]],$M$3:$N$12,2,0)</f>
        <v>Colorado</v>
      </c>
    </row>
    <row r="168" spans="1:10" x14ac:dyDescent="0.25">
      <c r="A168" s="1">
        <v>45458</v>
      </c>
      <c r="B168" t="s">
        <v>215</v>
      </c>
      <c r="C168" t="s">
        <v>17</v>
      </c>
      <c r="D168">
        <v>1453.92</v>
      </c>
      <c r="E168" t="s">
        <v>47</v>
      </c>
      <c r="F168" t="s">
        <v>33</v>
      </c>
      <c r="G168" t="s">
        <v>20</v>
      </c>
      <c r="H168" t="s">
        <v>38</v>
      </c>
      <c r="I168" t="s">
        <v>75</v>
      </c>
      <c r="J168" t="str">
        <f>VLOOKUP(Table1[[#This Row],[City]],$M$3:$N$12,2,0)</f>
        <v>Texas</v>
      </c>
    </row>
    <row r="169" spans="1:10" x14ac:dyDescent="0.25">
      <c r="A169" s="1">
        <v>45459</v>
      </c>
      <c r="B169" t="s">
        <v>216</v>
      </c>
      <c r="C169" t="s">
        <v>10</v>
      </c>
      <c r="D169">
        <v>2732.52</v>
      </c>
      <c r="E169" t="s">
        <v>47</v>
      </c>
      <c r="F169" t="s">
        <v>12</v>
      </c>
      <c r="G169" t="s">
        <v>26</v>
      </c>
      <c r="H169" t="s">
        <v>53</v>
      </c>
      <c r="I169" t="s">
        <v>63</v>
      </c>
      <c r="J169" t="str">
        <f>VLOOKUP(Table1[[#This Row],[City]],$M$3:$N$12,2,0)</f>
        <v>Washington</v>
      </c>
    </row>
    <row r="170" spans="1:10" x14ac:dyDescent="0.25">
      <c r="A170" s="1">
        <v>45460</v>
      </c>
      <c r="B170" t="s">
        <v>217</v>
      </c>
      <c r="C170" t="s">
        <v>17</v>
      </c>
      <c r="D170">
        <v>3627.25</v>
      </c>
      <c r="E170" t="s">
        <v>11</v>
      </c>
      <c r="F170" t="s">
        <v>33</v>
      </c>
      <c r="G170" t="s">
        <v>13</v>
      </c>
      <c r="H170" t="s">
        <v>14</v>
      </c>
      <c r="I170" t="s">
        <v>75</v>
      </c>
      <c r="J170" t="str">
        <f>VLOOKUP(Table1[[#This Row],[City]],$M$3:$N$12,2,0)</f>
        <v>Texas</v>
      </c>
    </row>
    <row r="171" spans="1:10" x14ac:dyDescent="0.25">
      <c r="A171" s="1">
        <v>45461</v>
      </c>
      <c r="B171" t="s">
        <v>218</v>
      </c>
      <c r="C171" t="s">
        <v>17</v>
      </c>
      <c r="D171">
        <v>3359.57</v>
      </c>
      <c r="E171" t="s">
        <v>37</v>
      </c>
      <c r="F171" t="s">
        <v>19</v>
      </c>
      <c r="G171" t="s">
        <v>52</v>
      </c>
      <c r="H171" t="s">
        <v>48</v>
      </c>
      <c r="I171" t="s">
        <v>22</v>
      </c>
      <c r="J171" t="str">
        <f>VLOOKUP(Table1[[#This Row],[City]],$M$3:$N$12,2,0)</f>
        <v>California</v>
      </c>
    </row>
    <row r="172" spans="1:10" x14ac:dyDescent="0.25">
      <c r="A172" s="1">
        <v>45462</v>
      </c>
      <c r="B172" t="s">
        <v>219</v>
      </c>
      <c r="C172" t="s">
        <v>17</v>
      </c>
      <c r="D172">
        <v>4434.8999999999996</v>
      </c>
      <c r="E172" t="s">
        <v>41</v>
      </c>
      <c r="F172" t="s">
        <v>19</v>
      </c>
      <c r="G172" t="s">
        <v>26</v>
      </c>
      <c r="H172" t="s">
        <v>14</v>
      </c>
      <c r="I172" t="s">
        <v>15</v>
      </c>
      <c r="J172" t="str">
        <f>VLOOKUP(Table1[[#This Row],[City]],$M$3:$N$12,2,0)</f>
        <v>California</v>
      </c>
    </row>
    <row r="173" spans="1:10" x14ac:dyDescent="0.25">
      <c r="A173" s="1">
        <v>45463</v>
      </c>
      <c r="B173" t="s">
        <v>220</v>
      </c>
      <c r="C173" t="s">
        <v>17</v>
      </c>
      <c r="D173">
        <v>1347.95</v>
      </c>
      <c r="E173" t="s">
        <v>51</v>
      </c>
      <c r="F173" t="s">
        <v>33</v>
      </c>
      <c r="G173" t="s">
        <v>52</v>
      </c>
      <c r="H173" t="s">
        <v>38</v>
      </c>
      <c r="I173" t="s">
        <v>43</v>
      </c>
      <c r="J173" t="str">
        <f>VLOOKUP(Table1[[#This Row],[City]],$M$3:$N$12,2,0)</f>
        <v>Massachusetts</v>
      </c>
    </row>
    <row r="174" spans="1:10" x14ac:dyDescent="0.25">
      <c r="A174" s="1">
        <v>45464</v>
      </c>
      <c r="B174" t="s">
        <v>221</v>
      </c>
      <c r="C174" t="s">
        <v>17</v>
      </c>
      <c r="D174">
        <v>3324.71</v>
      </c>
      <c r="E174" t="s">
        <v>47</v>
      </c>
      <c r="F174" t="s">
        <v>25</v>
      </c>
      <c r="G174" t="s">
        <v>34</v>
      </c>
      <c r="H174" t="s">
        <v>14</v>
      </c>
      <c r="I174" t="s">
        <v>28</v>
      </c>
      <c r="J174" t="str">
        <f>VLOOKUP(Table1[[#This Row],[City]],$M$3:$N$12,2,0)</f>
        <v>Illinois</v>
      </c>
    </row>
    <row r="175" spans="1:10" x14ac:dyDescent="0.25">
      <c r="A175" s="1">
        <v>45465</v>
      </c>
      <c r="B175" t="s">
        <v>222</v>
      </c>
      <c r="C175" t="s">
        <v>10</v>
      </c>
      <c r="D175">
        <v>4326.46</v>
      </c>
      <c r="E175" t="s">
        <v>37</v>
      </c>
      <c r="F175" t="s">
        <v>12</v>
      </c>
      <c r="G175" t="s">
        <v>52</v>
      </c>
      <c r="H175" t="s">
        <v>38</v>
      </c>
      <c r="I175" t="s">
        <v>43</v>
      </c>
      <c r="J175" t="str">
        <f>VLOOKUP(Table1[[#This Row],[City]],$M$3:$N$12,2,0)</f>
        <v>Massachusetts</v>
      </c>
    </row>
    <row r="176" spans="1:10" x14ac:dyDescent="0.25">
      <c r="A176" s="1">
        <v>45466</v>
      </c>
      <c r="B176" t="s">
        <v>223</v>
      </c>
      <c r="C176" t="s">
        <v>17</v>
      </c>
      <c r="D176">
        <v>2029.92</v>
      </c>
      <c r="E176" t="s">
        <v>51</v>
      </c>
      <c r="F176" t="s">
        <v>19</v>
      </c>
      <c r="G176" t="s">
        <v>52</v>
      </c>
      <c r="H176" t="s">
        <v>14</v>
      </c>
      <c r="I176" t="s">
        <v>31</v>
      </c>
      <c r="J176" t="str">
        <f>VLOOKUP(Table1[[#This Row],[City]],$M$3:$N$12,2,0)</f>
        <v>New York</v>
      </c>
    </row>
    <row r="177" spans="1:10" x14ac:dyDescent="0.25">
      <c r="A177" s="1">
        <v>45467</v>
      </c>
      <c r="B177" t="s">
        <v>224</v>
      </c>
      <c r="C177" t="s">
        <v>10</v>
      </c>
      <c r="D177">
        <v>3767.77</v>
      </c>
      <c r="E177" t="s">
        <v>30</v>
      </c>
      <c r="F177" t="s">
        <v>33</v>
      </c>
      <c r="G177" t="s">
        <v>20</v>
      </c>
      <c r="H177" t="s">
        <v>27</v>
      </c>
      <c r="I177" t="s">
        <v>15</v>
      </c>
      <c r="J177" t="str">
        <f>VLOOKUP(Table1[[#This Row],[City]],$M$3:$N$12,2,0)</f>
        <v>California</v>
      </c>
    </row>
    <row r="178" spans="1:10" x14ac:dyDescent="0.25">
      <c r="A178" s="1">
        <v>45468</v>
      </c>
      <c r="B178" t="s">
        <v>225</v>
      </c>
      <c r="C178" t="s">
        <v>17</v>
      </c>
      <c r="D178">
        <v>3700.45</v>
      </c>
      <c r="E178" t="s">
        <v>51</v>
      </c>
      <c r="F178" t="s">
        <v>25</v>
      </c>
      <c r="G178" t="s">
        <v>26</v>
      </c>
      <c r="H178" t="s">
        <v>67</v>
      </c>
      <c r="I178" t="s">
        <v>63</v>
      </c>
      <c r="J178" t="str">
        <f>VLOOKUP(Table1[[#This Row],[City]],$M$3:$N$12,2,0)</f>
        <v>Washington</v>
      </c>
    </row>
    <row r="179" spans="1:10" x14ac:dyDescent="0.25">
      <c r="A179" s="1">
        <v>45469</v>
      </c>
      <c r="B179" t="s">
        <v>226</v>
      </c>
      <c r="C179" t="s">
        <v>10</v>
      </c>
      <c r="D179">
        <v>3481.84</v>
      </c>
      <c r="E179" t="s">
        <v>11</v>
      </c>
      <c r="F179" t="s">
        <v>25</v>
      </c>
      <c r="G179" t="s">
        <v>20</v>
      </c>
      <c r="H179" t="s">
        <v>53</v>
      </c>
      <c r="I179" t="s">
        <v>63</v>
      </c>
      <c r="J179" t="str">
        <f>VLOOKUP(Table1[[#This Row],[City]],$M$3:$N$12,2,0)</f>
        <v>Washington</v>
      </c>
    </row>
    <row r="180" spans="1:10" x14ac:dyDescent="0.25">
      <c r="A180" s="1">
        <v>45470</v>
      </c>
      <c r="B180" t="s">
        <v>227</v>
      </c>
      <c r="C180" t="s">
        <v>17</v>
      </c>
      <c r="D180">
        <v>1693.55</v>
      </c>
      <c r="E180" t="s">
        <v>37</v>
      </c>
      <c r="F180" t="s">
        <v>33</v>
      </c>
      <c r="G180" t="s">
        <v>13</v>
      </c>
      <c r="H180" t="s">
        <v>14</v>
      </c>
      <c r="I180" t="s">
        <v>31</v>
      </c>
      <c r="J180" t="str">
        <f>VLOOKUP(Table1[[#This Row],[City]],$M$3:$N$12,2,0)</f>
        <v>New York</v>
      </c>
    </row>
    <row r="181" spans="1:10" x14ac:dyDescent="0.25">
      <c r="A181" s="1">
        <v>45471</v>
      </c>
      <c r="B181" t="s">
        <v>228</v>
      </c>
      <c r="C181" t="s">
        <v>17</v>
      </c>
      <c r="D181">
        <v>2823.46</v>
      </c>
      <c r="E181" t="s">
        <v>18</v>
      </c>
      <c r="F181" t="s">
        <v>33</v>
      </c>
      <c r="G181" t="s">
        <v>34</v>
      </c>
      <c r="H181" t="s">
        <v>21</v>
      </c>
      <c r="I181" t="s">
        <v>15</v>
      </c>
      <c r="J181" t="str">
        <f>VLOOKUP(Table1[[#This Row],[City]],$M$3:$N$12,2,0)</f>
        <v>California</v>
      </c>
    </row>
    <row r="182" spans="1:10" x14ac:dyDescent="0.25">
      <c r="A182" s="1">
        <v>45472</v>
      </c>
      <c r="B182" t="s">
        <v>229</v>
      </c>
      <c r="C182" t="s">
        <v>17</v>
      </c>
      <c r="D182">
        <v>4796.08</v>
      </c>
      <c r="E182" t="s">
        <v>11</v>
      </c>
      <c r="F182" t="s">
        <v>33</v>
      </c>
      <c r="G182" t="s">
        <v>26</v>
      </c>
      <c r="H182" t="s">
        <v>38</v>
      </c>
      <c r="I182" t="s">
        <v>31</v>
      </c>
      <c r="J182" t="str">
        <f>VLOOKUP(Table1[[#This Row],[City]],$M$3:$N$12,2,0)</f>
        <v>New York</v>
      </c>
    </row>
    <row r="183" spans="1:10" x14ac:dyDescent="0.25">
      <c r="A183" s="1">
        <v>45473</v>
      </c>
      <c r="B183" t="s">
        <v>230</v>
      </c>
      <c r="C183" t="s">
        <v>17</v>
      </c>
      <c r="D183">
        <v>4046.77</v>
      </c>
      <c r="E183" t="s">
        <v>30</v>
      </c>
      <c r="F183" t="s">
        <v>12</v>
      </c>
      <c r="G183" t="s">
        <v>52</v>
      </c>
      <c r="H183" t="s">
        <v>53</v>
      </c>
      <c r="I183" t="s">
        <v>63</v>
      </c>
      <c r="J183" t="str">
        <f>VLOOKUP(Table1[[#This Row],[City]],$M$3:$N$12,2,0)</f>
        <v>Washington</v>
      </c>
    </row>
    <row r="184" spans="1:10" x14ac:dyDescent="0.25">
      <c r="A184" s="1">
        <v>45474</v>
      </c>
      <c r="B184" t="s">
        <v>231</v>
      </c>
      <c r="C184" t="s">
        <v>10</v>
      </c>
      <c r="D184">
        <v>3035.01</v>
      </c>
      <c r="E184" t="s">
        <v>37</v>
      </c>
      <c r="F184" t="s">
        <v>25</v>
      </c>
      <c r="G184" t="s">
        <v>26</v>
      </c>
      <c r="H184" t="s">
        <v>57</v>
      </c>
      <c r="I184" t="s">
        <v>43</v>
      </c>
      <c r="J184" t="str">
        <f>VLOOKUP(Table1[[#This Row],[City]],$M$3:$N$12,2,0)</f>
        <v>Massachusetts</v>
      </c>
    </row>
    <row r="185" spans="1:10" x14ac:dyDescent="0.25">
      <c r="A185" s="1">
        <v>45475</v>
      </c>
      <c r="B185" t="s">
        <v>232</v>
      </c>
      <c r="C185" t="s">
        <v>10</v>
      </c>
      <c r="D185">
        <v>2773.7</v>
      </c>
      <c r="E185" t="s">
        <v>11</v>
      </c>
      <c r="F185" t="s">
        <v>25</v>
      </c>
      <c r="G185" t="s">
        <v>26</v>
      </c>
      <c r="H185" t="s">
        <v>35</v>
      </c>
      <c r="I185" t="s">
        <v>15</v>
      </c>
      <c r="J185" t="str">
        <f>VLOOKUP(Table1[[#This Row],[City]],$M$3:$N$12,2,0)</f>
        <v>California</v>
      </c>
    </row>
    <row r="186" spans="1:10" x14ac:dyDescent="0.25">
      <c r="A186" s="1">
        <v>45476</v>
      </c>
      <c r="B186" t="s">
        <v>233</v>
      </c>
      <c r="C186" t="s">
        <v>10</v>
      </c>
      <c r="D186">
        <v>3672.26</v>
      </c>
      <c r="E186" t="s">
        <v>41</v>
      </c>
      <c r="F186" t="s">
        <v>12</v>
      </c>
      <c r="G186" t="s">
        <v>20</v>
      </c>
      <c r="H186" t="s">
        <v>53</v>
      </c>
      <c r="I186" t="s">
        <v>58</v>
      </c>
      <c r="J186" t="str">
        <f>VLOOKUP(Table1[[#This Row],[City]],$M$3:$N$12,2,0)</f>
        <v>Florida</v>
      </c>
    </row>
    <row r="187" spans="1:10" x14ac:dyDescent="0.25">
      <c r="A187" s="1">
        <v>45477</v>
      </c>
      <c r="B187" t="s">
        <v>234</v>
      </c>
      <c r="C187" t="s">
        <v>10</v>
      </c>
      <c r="D187">
        <v>1306.68</v>
      </c>
      <c r="E187" t="s">
        <v>41</v>
      </c>
      <c r="F187" t="s">
        <v>19</v>
      </c>
      <c r="G187" t="s">
        <v>26</v>
      </c>
      <c r="H187" t="s">
        <v>38</v>
      </c>
      <c r="I187" t="s">
        <v>28</v>
      </c>
      <c r="J187" t="str">
        <f>VLOOKUP(Table1[[#This Row],[City]],$M$3:$N$12,2,0)</f>
        <v>Illinois</v>
      </c>
    </row>
    <row r="188" spans="1:10" x14ac:dyDescent="0.25">
      <c r="A188" s="1">
        <v>45478</v>
      </c>
      <c r="B188" t="s">
        <v>235</v>
      </c>
      <c r="C188" t="s">
        <v>10</v>
      </c>
      <c r="D188">
        <v>4276.63</v>
      </c>
      <c r="E188" t="s">
        <v>37</v>
      </c>
      <c r="F188" t="s">
        <v>25</v>
      </c>
      <c r="G188" t="s">
        <v>20</v>
      </c>
      <c r="H188" t="s">
        <v>14</v>
      </c>
      <c r="I188" t="s">
        <v>15</v>
      </c>
      <c r="J188" t="str">
        <f>VLOOKUP(Table1[[#This Row],[City]],$M$3:$N$12,2,0)</f>
        <v>California</v>
      </c>
    </row>
    <row r="189" spans="1:10" x14ac:dyDescent="0.25">
      <c r="A189" s="1">
        <v>45479</v>
      </c>
      <c r="B189" t="s">
        <v>236</v>
      </c>
      <c r="C189" t="s">
        <v>17</v>
      </c>
      <c r="D189">
        <v>2587.66</v>
      </c>
      <c r="E189" t="s">
        <v>18</v>
      </c>
      <c r="F189" t="s">
        <v>25</v>
      </c>
      <c r="G189" t="s">
        <v>26</v>
      </c>
      <c r="H189" t="s">
        <v>48</v>
      </c>
      <c r="I189" t="s">
        <v>28</v>
      </c>
      <c r="J189" t="str">
        <f>VLOOKUP(Table1[[#This Row],[City]],$M$3:$N$12,2,0)</f>
        <v>Illinois</v>
      </c>
    </row>
    <row r="190" spans="1:10" x14ac:dyDescent="0.25">
      <c r="A190" s="1">
        <v>45480</v>
      </c>
      <c r="B190" t="s">
        <v>237</v>
      </c>
      <c r="C190" t="s">
        <v>10</v>
      </c>
      <c r="D190">
        <v>4764.9799999999996</v>
      </c>
      <c r="E190" t="s">
        <v>18</v>
      </c>
      <c r="F190" t="s">
        <v>25</v>
      </c>
      <c r="G190" t="s">
        <v>13</v>
      </c>
      <c r="H190" t="s">
        <v>53</v>
      </c>
      <c r="I190" t="s">
        <v>15</v>
      </c>
      <c r="J190" t="str">
        <f>VLOOKUP(Table1[[#This Row],[City]],$M$3:$N$12,2,0)</f>
        <v>California</v>
      </c>
    </row>
    <row r="191" spans="1:10" x14ac:dyDescent="0.25">
      <c r="A191" s="1">
        <v>45481</v>
      </c>
      <c r="B191" t="s">
        <v>238</v>
      </c>
      <c r="C191" t="s">
        <v>17</v>
      </c>
      <c r="D191">
        <v>3161.16</v>
      </c>
      <c r="E191" t="s">
        <v>18</v>
      </c>
      <c r="F191" t="s">
        <v>33</v>
      </c>
      <c r="G191" t="s">
        <v>52</v>
      </c>
      <c r="H191" t="s">
        <v>42</v>
      </c>
      <c r="I191" t="s">
        <v>75</v>
      </c>
      <c r="J191" t="str">
        <f>VLOOKUP(Table1[[#This Row],[City]],$M$3:$N$12,2,0)</f>
        <v>Texas</v>
      </c>
    </row>
    <row r="192" spans="1:10" x14ac:dyDescent="0.25">
      <c r="A192" s="1">
        <v>45482</v>
      </c>
      <c r="B192" t="s">
        <v>239</v>
      </c>
      <c r="C192" t="s">
        <v>17</v>
      </c>
      <c r="D192">
        <v>2875.29</v>
      </c>
      <c r="E192" t="s">
        <v>51</v>
      </c>
      <c r="F192" t="s">
        <v>25</v>
      </c>
      <c r="G192" t="s">
        <v>34</v>
      </c>
      <c r="H192" t="s">
        <v>67</v>
      </c>
      <c r="I192" t="s">
        <v>39</v>
      </c>
      <c r="J192" t="str">
        <f>VLOOKUP(Table1[[#This Row],[City]],$M$3:$N$12,2,0)</f>
        <v>Colorado</v>
      </c>
    </row>
    <row r="193" spans="1:10" x14ac:dyDescent="0.25">
      <c r="A193" s="1">
        <v>45483</v>
      </c>
      <c r="B193" t="s">
        <v>240</v>
      </c>
      <c r="C193" t="s">
        <v>17</v>
      </c>
      <c r="D193">
        <v>3979.74</v>
      </c>
      <c r="E193" t="s">
        <v>41</v>
      </c>
      <c r="F193" t="s">
        <v>12</v>
      </c>
      <c r="G193" t="s">
        <v>34</v>
      </c>
      <c r="H193" t="s">
        <v>53</v>
      </c>
      <c r="I193" t="s">
        <v>43</v>
      </c>
      <c r="J193" t="str">
        <f>VLOOKUP(Table1[[#This Row],[City]],$M$3:$N$12,2,0)</f>
        <v>Massachusetts</v>
      </c>
    </row>
    <row r="194" spans="1:10" x14ac:dyDescent="0.25">
      <c r="A194" s="1">
        <v>45484</v>
      </c>
      <c r="B194" t="s">
        <v>241</v>
      </c>
      <c r="C194" t="s">
        <v>10</v>
      </c>
      <c r="D194">
        <v>3618.66</v>
      </c>
      <c r="E194" t="s">
        <v>61</v>
      </c>
      <c r="F194" t="s">
        <v>25</v>
      </c>
      <c r="G194" t="s">
        <v>26</v>
      </c>
      <c r="H194" t="s">
        <v>38</v>
      </c>
      <c r="I194" t="s">
        <v>75</v>
      </c>
      <c r="J194" t="str">
        <f>VLOOKUP(Table1[[#This Row],[City]],$M$3:$N$12,2,0)</f>
        <v>Texas</v>
      </c>
    </row>
    <row r="195" spans="1:10" x14ac:dyDescent="0.25">
      <c r="A195" s="1">
        <v>45485</v>
      </c>
      <c r="B195" t="s">
        <v>242</v>
      </c>
      <c r="C195" t="s">
        <v>17</v>
      </c>
      <c r="D195">
        <v>1094.0999999999999</v>
      </c>
      <c r="E195" t="s">
        <v>51</v>
      </c>
      <c r="F195" t="s">
        <v>33</v>
      </c>
      <c r="G195" t="s">
        <v>13</v>
      </c>
      <c r="H195" t="s">
        <v>27</v>
      </c>
      <c r="I195" t="s">
        <v>63</v>
      </c>
      <c r="J195" t="str">
        <f>VLOOKUP(Table1[[#This Row],[City]],$M$3:$N$12,2,0)</f>
        <v>Washington</v>
      </c>
    </row>
    <row r="196" spans="1:10" x14ac:dyDescent="0.25">
      <c r="A196" s="1">
        <v>45486</v>
      </c>
      <c r="B196" t="s">
        <v>243</v>
      </c>
      <c r="C196" t="s">
        <v>17</v>
      </c>
      <c r="D196">
        <v>2160.2600000000002</v>
      </c>
      <c r="E196" t="s">
        <v>24</v>
      </c>
      <c r="F196" t="s">
        <v>33</v>
      </c>
      <c r="G196" t="s">
        <v>52</v>
      </c>
      <c r="H196" t="s">
        <v>14</v>
      </c>
      <c r="I196" t="s">
        <v>39</v>
      </c>
      <c r="J196" t="str">
        <f>VLOOKUP(Table1[[#This Row],[City]],$M$3:$N$12,2,0)</f>
        <v>Colorado</v>
      </c>
    </row>
    <row r="197" spans="1:10" x14ac:dyDescent="0.25">
      <c r="A197" s="1">
        <v>45487</v>
      </c>
      <c r="B197" t="s">
        <v>244</v>
      </c>
      <c r="C197" t="s">
        <v>10</v>
      </c>
      <c r="D197">
        <v>3257.49</v>
      </c>
      <c r="E197" t="s">
        <v>47</v>
      </c>
      <c r="F197" t="s">
        <v>33</v>
      </c>
      <c r="G197" t="s">
        <v>52</v>
      </c>
      <c r="H197" t="s">
        <v>38</v>
      </c>
      <c r="I197" t="s">
        <v>28</v>
      </c>
      <c r="J197" t="str">
        <f>VLOOKUP(Table1[[#This Row],[City]],$M$3:$N$12,2,0)</f>
        <v>Illinois</v>
      </c>
    </row>
    <row r="198" spans="1:10" x14ac:dyDescent="0.25">
      <c r="A198" s="1">
        <v>45488</v>
      </c>
      <c r="B198" t="s">
        <v>245</v>
      </c>
      <c r="C198" t="s">
        <v>17</v>
      </c>
      <c r="D198">
        <v>3669.67</v>
      </c>
      <c r="E198" t="s">
        <v>51</v>
      </c>
      <c r="F198" t="s">
        <v>33</v>
      </c>
      <c r="G198" t="s">
        <v>20</v>
      </c>
      <c r="H198" t="s">
        <v>42</v>
      </c>
      <c r="I198" t="s">
        <v>45</v>
      </c>
      <c r="J198" t="str">
        <f>VLOOKUP(Table1[[#This Row],[City]],$M$3:$N$12,2,0)</f>
        <v>Texas</v>
      </c>
    </row>
    <row r="199" spans="1:10" x14ac:dyDescent="0.25">
      <c r="A199" s="1">
        <v>45489</v>
      </c>
      <c r="B199" t="s">
        <v>246</v>
      </c>
      <c r="C199" t="s">
        <v>10</v>
      </c>
      <c r="D199">
        <v>3789.08</v>
      </c>
      <c r="E199" t="s">
        <v>30</v>
      </c>
      <c r="F199" t="s">
        <v>25</v>
      </c>
      <c r="G199" t="s">
        <v>52</v>
      </c>
      <c r="H199" t="s">
        <v>35</v>
      </c>
      <c r="I199" t="s">
        <v>43</v>
      </c>
      <c r="J199" t="str">
        <f>VLOOKUP(Table1[[#This Row],[City]],$M$3:$N$12,2,0)</f>
        <v>Massachusetts</v>
      </c>
    </row>
    <row r="200" spans="1:10" x14ac:dyDescent="0.25">
      <c r="A200" s="1">
        <v>45490</v>
      </c>
      <c r="B200" t="s">
        <v>247</v>
      </c>
      <c r="C200" t="s">
        <v>10</v>
      </c>
      <c r="D200">
        <v>2242.5700000000002</v>
      </c>
      <c r="E200" t="s">
        <v>24</v>
      </c>
      <c r="F200" t="s">
        <v>12</v>
      </c>
      <c r="G200" t="s">
        <v>34</v>
      </c>
      <c r="H200" t="s">
        <v>14</v>
      </c>
      <c r="I200" t="s">
        <v>31</v>
      </c>
      <c r="J200" t="str">
        <f>VLOOKUP(Table1[[#This Row],[City]],$M$3:$N$12,2,0)</f>
        <v>New York</v>
      </c>
    </row>
    <row r="201" spans="1:10" x14ac:dyDescent="0.25">
      <c r="A201" s="1">
        <v>45491</v>
      </c>
      <c r="B201" t="s">
        <v>248</v>
      </c>
      <c r="C201" t="s">
        <v>17</v>
      </c>
      <c r="D201">
        <v>4949.9399999999996</v>
      </c>
      <c r="E201" t="s">
        <v>37</v>
      </c>
      <c r="F201" t="s">
        <v>33</v>
      </c>
      <c r="G201" t="s">
        <v>13</v>
      </c>
      <c r="H201" t="s">
        <v>48</v>
      </c>
      <c r="I201" t="s">
        <v>22</v>
      </c>
      <c r="J201" t="str">
        <f>VLOOKUP(Table1[[#This Row],[City]],$M$3:$N$12,2,0)</f>
        <v>California</v>
      </c>
    </row>
    <row r="202" spans="1:10" x14ac:dyDescent="0.25">
      <c r="A202" s="1">
        <v>45492</v>
      </c>
      <c r="B202" t="s">
        <v>249</v>
      </c>
      <c r="C202" t="s">
        <v>17</v>
      </c>
      <c r="D202">
        <v>2288.9699999999998</v>
      </c>
      <c r="E202" t="s">
        <v>61</v>
      </c>
      <c r="F202" t="s">
        <v>25</v>
      </c>
      <c r="G202" t="s">
        <v>52</v>
      </c>
      <c r="H202" t="s">
        <v>57</v>
      </c>
      <c r="I202" t="s">
        <v>15</v>
      </c>
      <c r="J202" t="str">
        <f>VLOOKUP(Table1[[#This Row],[City]],$M$3:$N$12,2,0)</f>
        <v>California</v>
      </c>
    </row>
    <row r="203" spans="1:10" x14ac:dyDescent="0.25">
      <c r="A203" s="1">
        <v>45493</v>
      </c>
      <c r="B203" t="s">
        <v>250</v>
      </c>
      <c r="C203" t="s">
        <v>10</v>
      </c>
      <c r="D203">
        <v>3605.57</v>
      </c>
      <c r="E203" t="s">
        <v>37</v>
      </c>
      <c r="F203" t="s">
        <v>33</v>
      </c>
      <c r="G203" t="s">
        <v>52</v>
      </c>
      <c r="H203" t="s">
        <v>38</v>
      </c>
      <c r="I203" t="s">
        <v>22</v>
      </c>
      <c r="J203" t="str">
        <f>VLOOKUP(Table1[[#This Row],[City]],$M$3:$N$12,2,0)</f>
        <v>California</v>
      </c>
    </row>
    <row r="204" spans="1:10" x14ac:dyDescent="0.25">
      <c r="A204" s="1">
        <v>45494</v>
      </c>
      <c r="B204" t="s">
        <v>251</v>
      </c>
      <c r="C204" t="s">
        <v>10</v>
      </c>
      <c r="D204">
        <v>3096.58</v>
      </c>
      <c r="E204" t="s">
        <v>51</v>
      </c>
      <c r="F204" t="s">
        <v>19</v>
      </c>
      <c r="G204" t="s">
        <v>13</v>
      </c>
      <c r="H204" t="s">
        <v>53</v>
      </c>
      <c r="I204" t="s">
        <v>43</v>
      </c>
      <c r="J204" t="str">
        <f>VLOOKUP(Table1[[#This Row],[City]],$M$3:$N$12,2,0)</f>
        <v>Massachusetts</v>
      </c>
    </row>
    <row r="205" spans="1:10" x14ac:dyDescent="0.25">
      <c r="A205" s="1">
        <v>45495</v>
      </c>
      <c r="B205" t="s">
        <v>252</v>
      </c>
      <c r="C205" t="s">
        <v>10</v>
      </c>
      <c r="D205">
        <v>2704.57</v>
      </c>
      <c r="E205" t="s">
        <v>47</v>
      </c>
      <c r="F205" t="s">
        <v>12</v>
      </c>
      <c r="G205" t="s">
        <v>20</v>
      </c>
      <c r="H205" t="s">
        <v>57</v>
      </c>
      <c r="I205" t="s">
        <v>58</v>
      </c>
      <c r="J205" t="str">
        <f>VLOOKUP(Table1[[#This Row],[City]],$M$3:$N$12,2,0)</f>
        <v>Florida</v>
      </c>
    </row>
    <row r="206" spans="1:10" x14ac:dyDescent="0.25">
      <c r="A206" s="1">
        <v>45496</v>
      </c>
      <c r="B206" t="s">
        <v>253</v>
      </c>
      <c r="C206" t="s">
        <v>10</v>
      </c>
      <c r="D206">
        <v>4062.09</v>
      </c>
      <c r="E206" t="s">
        <v>18</v>
      </c>
      <c r="F206" t="s">
        <v>19</v>
      </c>
      <c r="G206" t="s">
        <v>34</v>
      </c>
      <c r="H206" t="s">
        <v>57</v>
      </c>
      <c r="I206" t="s">
        <v>45</v>
      </c>
      <c r="J206" t="str">
        <f>VLOOKUP(Table1[[#This Row],[City]],$M$3:$N$12,2,0)</f>
        <v>Texas</v>
      </c>
    </row>
    <row r="207" spans="1:10" x14ac:dyDescent="0.25">
      <c r="A207" s="1">
        <v>45497</v>
      </c>
      <c r="B207" t="s">
        <v>254</v>
      </c>
      <c r="C207" t="s">
        <v>17</v>
      </c>
      <c r="D207">
        <v>4076.63</v>
      </c>
      <c r="E207" t="s">
        <v>18</v>
      </c>
      <c r="F207" t="s">
        <v>25</v>
      </c>
      <c r="G207" t="s">
        <v>26</v>
      </c>
      <c r="H207" t="s">
        <v>48</v>
      </c>
      <c r="I207" t="s">
        <v>22</v>
      </c>
      <c r="J207" t="str">
        <f>VLOOKUP(Table1[[#This Row],[City]],$M$3:$N$12,2,0)</f>
        <v>California</v>
      </c>
    </row>
    <row r="208" spans="1:10" x14ac:dyDescent="0.25">
      <c r="A208" s="1">
        <v>45498</v>
      </c>
      <c r="B208" t="s">
        <v>255</v>
      </c>
      <c r="C208" t="s">
        <v>10</v>
      </c>
      <c r="D208">
        <v>4812.41</v>
      </c>
      <c r="E208" t="s">
        <v>37</v>
      </c>
      <c r="F208" t="s">
        <v>19</v>
      </c>
      <c r="G208" t="s">
        <v>52</v>
      </c>
      <c r="H208" t="s">
        <v>57</v>
      </c>
      <c r="I208" t="s">
        <v>28</v>
      </c>
      <c r="J208" t="str">
        <f>VLOOKUP(Table1[[#This Row],[City]],$M$3:$N$12,2,0)</f>
        <v>Illinois</v>
      </c>
    </row>
    <row r="209" spans="1:10" x14ac:dyDescent="0.25">
      <c r="A209" s="1">
        <v>45499</v>
      </c>
      <c r="B209" t="s">
        <v>256</v>
      </c>
      <c r="C209" t="s">
        <v>10</v>
      </c>
      <c r="D209">
        <v>3519.54</v>
      </c>
      <c r="E209" t="s">
        <v>30</v>
      </c>
      <c r="F209" t="s">
        <v>25</v>
      </c>
      <c r="G209" t="s">
        <v>20</v>
      </c>
      <c r="H209" t="s">
        <v>42</v>
      </c>
      <c r="I209" t="s">
        <v>43</v>
      </c>
      <c r="J209" t="str">
        <f>VLOOKUP(Table1[[#This Row],[City]],$M$3:$N$12,2,0)</f>
        <v>Massachusetts</v>
      </c>
    </row>
    <row r="210" spans="1:10" x14ac:dyDescent="0.25">
      <c r="A210" s="1">
        <v>45500</v>
      </c>
      <c r="B210" t="s">
        <v>257</v>
      </c>
      <c r="C210" t="s">
        <v>17</v>
      </c>
      <c r="D210">
        <v>3386.95</v>
      </c>
      <c r="E210" t="s">
        <v>18</v>
      </c>
      <c r="F210" t="s">
        <v>12</v>
      </c>
      <c r="G210" t="s">
        <v>26</v>
      </c>
      <c r="H210" t="s">
        <v>27</v>
      </c>
      <c r="I210" t="s">
        <v>58</v>
      </c>
      <c r="J210" t="str">
        <f>VLOOKUP(Table1[[#This Row],[City]],$M$3:$N$12,2,0)</f>
        <v>Florida</v>
      </c>
    </row>
    <row r="211" spans="1:10" x14ac:dyDescent="0.25">
      <c r="A211" s="1">
        <v>45501</v>
      </c>
      <c r="B211" t="s">
        <v>258</v>
      </c>
      <c r="C211" t="s">
        <v>10</v>
      </c>
      <c r="D211">
        <v>2789.49</v>
      </c>
      <c r="E211" t="s">
        <v>24</v>
      </c>
      <c r="F211" t="s">
        <v>12</v>
      </c>
      <c r="G211" t="s">
        <v>13</v>
      </c>
      <c r="H211" t="s">
        <v>57</v>
      </c>
      <c r="I211" t="s">
        <v>45</v>
      </c>
      <c r="J211" t="str">
        <f>VLOOKUP(Table1[[#This Row],[City]],$M$3:$N$12,2,0)</f>
        <v>Texas</v>
      </c>
    </row>
    <row r="212" spans="1:10" x14ac:dyDescent="0.25">
      <c r="A212" s="1">
        <v>45502</v>
      </c>
      <c r="B212" t="s">
        <v>259</v>
      </c>
      <c r="C212" t="s">
        <v>10</v>
      </c>
      <c r="D212">
        <v>1963.13</v>
      </c>
      <c r="E212" t="s">
        <v>11</v>
      </c>
      <c r="F212" t="s">
        <v>19</v>
      </c>
      <c r="G212" t="s">
        <v>20</v>
      </c>
      <c r="H212" t="s">
        <v>67</v>
      </c>
      <c r="I212" t="s">
        <v>43</v>
      </c>
      <c r="J212" t="str">
        <f>VLOOKUP(Table1[[#This Row],[City]],$M$3:$N$12,2,0)</f>
        <v>Massachusetts</v>
      </c>
    </row>
    <row r="213" spans="1:10" x14ac:dyDescent="0.25">
      <c r="A213" s="1">
        <v>45503</v>
      </c>
      <c r="B213" t="s">
        <v>260</v>
      </c>
      <c r="C213" t="s">
        <v>17</v>
      </c>
      <c r="D213">
        <v>3074.09</v>
      </c>
      <c r="E213" t="s">
        <v>30</v>
      </c>
      <c r="F213" t="s">
        <v>25</v>
      </c>
      <c r="G213" t="s">
        <v>20</v>
      </c>
      <c r="H213" t="s">
        <v>48</v>
      </c>
      <c r="I213" t="s">
        <v>22</v>
      </c>
      <c r="J213" t="str">
        <f>VLOOKUP(Table1[[#This Row],[City]],$M$3:$N$12,2,0)</f>
        <v>California</v>
      </c>
    </row>
    <row r="214" spans="1:10" x14ac:dyDescent="0.25">
      <c r="A214" s="1">
        <v>45504</v>
      </c>
      <c r="B214" t="s">
        <v>261</v>
      </c>
      <c r="C214" t="s">
        <v>10</v>
      </c>
      <c r="D214">
        <v>4121.1000000000004</v>
      </c>
      <c r="E214" t="s">
        <v>41</v>
      </c>
      <c r="F214" t="s">
        <v>19</v>
      </c>
      <c r="G214" t="s">
        <v>20</v>
      </c>
      <c r="H214" t="s">
        <v>53</v>
      </c>
      <c r="I214" t="s">
        <v>43</v>
      </c>
      <c r="J214" t="str">
        <f>VLOOKUP(Table1[[#This Row],[City]],$M$3:$N$12,2,0)</f>
        <v>Massachusetts</v>
      </c>
    </row>
    <row r="215" spans="1:10" x14ac:dyDescent="0.25">
      <c r="A215" s="1">
        <v>45505</v>
      </c>
      <c r="B215" t="s">
        <v>262</v>
      </c>
      <c r="C215" t="s">
        <v>10</v>
      </c>
      <c r="D215">
        <v>2075.9699999999998</v>
      </c>
      <c r="E215" t="s">
        <v>51</v>
      </c>
      <c r="F215" t="s">
        <v>19</v>
      </c>
      <c r="G215" t="s">
        <v>26</v>
      </c>
      <c r="H215" t="s">
        <v>38</v>
      </c>
      <c r="I215" t="s">
        <v>39</v>
      </c>
      <c r="J215" t="str">
        <f>VLOOKUP(Table1[[#This Row],[City]],$M$3:$N$12,2,0)</f>
        <v>Colorado</v>
      </c>
    </row>
    <row r="216" spans="1:10" x14ac:dyDescent="0.25">
      <c r="A216" s="1">
        <v>45506</v>
      </c>
      <c r="B216" t="s">
        <v>263</v>
      </c>
      <c r="C216" t="s">
        <v>17</v>
      </c>
      <c r="D216">
        <v>1570.8</v>
      </c>
      <c r="E216" t="s">
        <v>30</v>
      </c>
      <c r="F216" t="s">
        <v>25</v>
      </c>
      <c r="G216" t="s">
        <v>13</v>
      </c>
      <c r="H216" t="s">
        <v>48</v>
      </c>
      <c r="I216" t="s">
        <v>75</v>
      </c>
      <c r="J216" t="str">
        <f>VLOOKUP(Table1[[#This Row],[City]],$M$3:$N$12,2,0)</f>
        <v>Texas</v>
      </c>
    </row>
    <row r="217" spans="1:10" x14ac:dyDescent="0.25">
      <c r="A217" s="1">
        <v>45507</v>
      </c>
      <c r="B217" t="s">
        <v>264</v>
      </c>
      <c r="C217" t="s">
        <v>17</v>
      </c>
      <c r="D217">
        <v>1810.97</v>
      </c>
      <c r="E217" t="s">
        <v>18</v>
      </c>
      <c r="F217" t="s">
        <v>33</v>
      </c>
      <c r="G217" t="s">
        <v>13</v>
      </c>
      <c r="H217" t="s">
        <v>21</v>
      </c>
      <c r="I217" t="s">
        <v>58</v>
      </c>
      <c r="J217" t="str">
        <f>VLOOKUP(Table1[[#This Row],[City]],$M$3:$N$12,2,0)</f>
        <v>Florida</v>
      </c>
    </row>
    <row r="218" spans="1:10" x14ac:dyDescent="0.25">
      <c r="A218" s="1">
        <v>45508</v>
      </c>
      <c r="B218" t="s">
        <v>265</v>
      </c>
      <c r="C218" t="s">
        <v>17</v>
      </c>
      <c r="D218">
        <v>2537.39</v>
      </c>
      <c r="E218" t="s">
        <v>51</v>
      </c>
      <c r="F218" t="s">
        <v>19</v>
      </c>
      <c r="G218" t="s">
        <v>13</v>
      </c>
      <c r="H218" t="s">
        <v>14</v>
      </c>
      <c r="I218" t="s">
        <v>28</v>
      </c>
      <c r="J218" t="str">
        <f>VLOOKUP(Table1[[#This Row],[City]],$M$3:$N$12,2,0)</f>
        <v>Illinois</v>
      </c>
    </row>
    <row r="219" spans="1:10" x14ac:dyDescent="0.25">
      <c r="A219" s="1">
        <v>45509</v>
      </c>
      <c r="B219" t="s">
        <v>266</v>
      </c>
      <c r="C219" t="s">
        <v>17</v>
      </c>
      <c r="D219">
        <v>2826.22</v>
      </c>
      <c r="E219" t="s">
        <v>24</v>
      </c>
      <c r="F219" t="s">
        <v>25</v>
      </c>
      <c r="G219" t="s">
        <v>34</v>
      </c>
      <c r="H219" t="s">
        <v>38</v>
      </c>
      <c r="I219" t="s">
        <v>43</v>
      </c>
      <c r="J219" t="str">
        <f>VLOOKUP(Table1[[#This Row],[City]],$M$3:$N$12,2,0)</f>
        <v>Massachusetts</v>
      </c>
    </row>
    <row r="220" spans="1:10" x14ac:dyDescent="0.25">
      <c r="A220" s="1">
        <v>45510</v>
      </c>
      <c r="B220" t="s">
        <v>267</v>
      </c>
      <c r="C220" t="s">
        <v>17</v>
      </c>
      <c r="D220">
        <v>4297.12</v>
      </c>
      <c r="E220" t="s">
        <v>37</v>
      </c>
      <c r="F220" t="s">
        <v>25</v>
      </c>
      <c r="G220" t="s">
        <v>26</v>
      </c>
      <c r="H220" t="s">
        <v>38</v>
      </c>
      <c r="I220" t="s">
        <v>75</v>
      </c>
      <c r="J220" t="str">
        <f>VLOOKUP(Table1[[#This Row],[City]],$M$3:$N$12,2,0)</f>
        <v>Texas</v>
      </c>
    </row>
    <row r="221" spans="1:10" x14ac:dyDescent="0.25">
      <c r="A221" s="1">
        <v>45511</v>
      </c>
      <c r="B221" t="s">
        <v>268</v>
      </c>
      <c r="C221" t="s">
        <v>17</v>
      </c>
      <c r="D221">
        <v>2042.31</v>
      </c>
      <c r="E221" t="s">
        <v>18</v>
      </c>
      <c r="F221" t="s">
        <v>25</v>
      </c>
      <c r="G221" t="s">
        <v>13</v>
      </c>
      <c r="H221" t="s">
        <v>21</v>
      </c>
      <c r="I221" t="s">
        <v>15</v>
      </c>
      <c r="J221" t="str">
        <f>VLOOKUP(Table1[[#This Row],[City]],$M$3:$N$12,2,0)</f>
        <v>California</v>
      </c>
    </row>
    <row r="222" spans="1:10" x14ac:dyDescent="0.25">
      <c r="A222" s="1">
        <v>45512</v>
      </c>
      <c r="B222" t="s">
        <v>269</v>
      </c>
      <c r="C222" t="s">
        <v>17</v>
      </c>
      <c r="D222">
        <v>3859.61</v>
      </c>
      <c r="E222" t="s">
        <v>24</v>
      </c>
      <c r="F222" t="s">
        <v>33</v>
      </c>
      <c r="G222" t="s">
        <v>34</v>
      </c>
      <c r="H222" t="s">
        <v>57</v>
      </c>
      <c r="I222" t="s">
        <v>58</v>
      </c>
      <c r="J222" t="str">
        <f>VLOOKUP(Table1[[#This Row],[City]],$M$3:$N$12,2,0)</f>
        <v>Florida</v>
      </c>
    </row>
    <row r="223" spans="1:10" x14ac:dyDescent="0.25">
      <c r="A223" s="1">
        <v>45513</v>
      </c>
      <c r="B223" t="s">
        <v>270</v>
      </c>
      <c r="C223" t="s">
        <v>17</v>
      </c>
      <c r="D223">
        <v>1908.52</v>
      </c>
      <c r="E223" t="s">
        <v>18</v>
      </c>
      <c r="F223" t="s">
        <v>33</v>
      </c>
      <c r="G223" t="s">
        <v>13</v>
      </c>
      <c r="H223" t="s">
        <v>35</v>
      </c>
      <c r="I223" t="s">
        <v>22</v>
      </c>
      <c r="J223" t="str">
        <f>VLOOKUP(Table1[[#This Row],[City]],$M$3:$N$12,2,0)</f>
        <v>California</v>
      </c>
    </row>
    <row r="224" spans="1:10" x14ac:dyDescent="0.25">
      <c r="A224" s="1">
        <v>45514</v>
      </c>
      <c r="B224" t="s">
        <v>271</v>
      </c>
      <c r="C224" t="s">
        <v>17</v>
      </c>
      <c r="D224">
        <v>1140.4100000000001</v>
      </c>
      <c r="E224" t="s">
        <v>11</v>
      </c>
      <c r="F224" t="s">
        <v>33</v>
      </c>
      <c r="G224" t="s">
        <v>26</v>
      </c>
      <c r="H224" t="s">
        <v>42</v>
      </c>
      <c r="I224" t="s">
        <v>75</v>
      </c>
      <c r="J224" t="str">
        <f>VLOOKUP(Table1[[#This Row],[City]],$M$3:$N$12,2,0)</f>
        <v>Texas</v>
      </c>
    </row>
    <row r="225" spans="1:10" x14ac:dyDescent="0.25">
      <c r="A225" s="1">
        <v>45515</v>
      </c>
      <c r="B225" t="s">
        <v>272</v>
      </c>
      <c r="C225" t="s">
        <v>10</v>
      </c>
      <c r="D225">
        <v>4258.0600000000004</v>
      </c>
      <c r="E225" t="s">
        <v>11</v>
      </c>
      <c r="F225" t="s">
        <v>19</v>
      </c>
      <c r="G225" t="s">
        <v>26</v>
      </c>
      <c r="H225" t="s">
        <v>42</v>
      </c>
      <c r="I225" t="s">
        <v>15</v>
      </c>
      <c r="J225" t="str">
        <f>VLOOKUP(Table1[[#This Row],[City]],$M$3:$N$12,2,0)</f>
        <v>California</v>
      </c>
    </row>
    <row r="226" spans="1:10" x14ac:dyDescent="0.25">
      <c r="A226" s="1">
        <v>45516</v>
      </c>
      <c r="B226" t="s">
        <v>273</v>
      </c>
      <c r="C226" t="s">
        <v>10</v>
      </c>
      <c r="D226">
        <v>4747.0600000000004</v>
      </c>
      <c r="E226" t="s">
        <v>18</v>
      </c>
      <c r="F226" t="s">
        <v>12</v>
      </c>
      <c r="G226" t="s">
        <v>34</v>
      </c>
      <c r="H226" t="s">
        <v>67</v>
      </c>
      <c r="I226" t="s">
        <v>75</v>
      </c>
      <c r="J226" t="str">
        <f>VLOOKUP(Table1[[#This Row],[City]],$M$3:$N$12,2,0)</f>
        <v>Texas</v>
      </c>
    </row>
    <row r="227" spans="1:10" x14ac:dyDescent="0.25">
      <c r="A227" s="1">
        <v>45517</v>
      </c>
      <c r="B227" t="s">
        <v>274</v>
      </c>
      <c r="C227" t="s">
        <v>17</v>
      </c>
      <c r="D227">
        <v>4935.82</v>
      </c>
      <c r="E227" t="s">
        <v>61</v>
      </c>
      <c r="F227" t="s">
        <v>33</v>
      </c>
      <c r="G227" t="s">
        <v>13</v>
      </c>
      <c r="H227" t="s">
        <v>67</v>
      </c>
      <c r="I227" t="s">
        <v>22</v>
      </c>
      <c r="J227" t="str">
        <f>VLOOKUP(Table1[[#This Row],[City]],$M$3:$N$12,2,0)</f>
        <v>California</v>
      </c>
    </row>
    <row r="228" spans="1:10" x14ac:dyDescent="0.25">
      <c r="A228" s="1">
        <v>45518</v>
      </c>
      <c r="B228" t="s">
        <v>275</v>
      </c>
      <c r="C228" t="s">
        <v>17</v>
      </c>
      <c r="D228">
        <v>4928.88</v>
      </c>
      <c r="E228" t="s">
        <v>41</v>
      </c>
      <c r="F228" t="s">
        <v>12</v>
      </c>
      <c r="G228" t="s">
        <v>26</v>
      </c>
      <c r="H228" t="s">
        <v>21</v>
      </c>
      <c r="I228" t="s">
        <v>58</v>
      </c>
      <c r="J228" t="str">
        <f>VLOOKUP(Table1[[#This Row],[City]],$M$3:$N$12,2,0)</f>
        <v>Florida</v>
      </c>
    </row>
    <row r="229" spans="1:10" x14ac:dyDescent="0.25">
      <c r="A229" s="1">
        <v>45519</v>
      </c>
      <c r="B229" t="s">
        <v>276</v>
      </c>
      <c r="C229" t="s">
        <v>17</v>
      </c>
      <c r="D229">
        <v>2690.59</v>
      </c>
      <c r="E229" t="s">
        <v>41</v>
      </c>
      <c r="F229" t="s">
        <v>25</v>
      </c>
      <c r="G229" t="s">
        <v>26</v>
      </c>
      <c r="H229" t="s">
        <v>27</v>
      </c>
      <c r="I229" t="s">
        <v>58</v>
      </c>
      <c r="J229" t="str">
        <f>VLOOKUP(Table1[[#This Row],[City]],$M$3:$N$12,2,0)</f>
        <v>Florida</v>
      </c>
    </row>
    <row r="230" spans="1:10" x14ac:dyDescent="0.25">
      <c r="A230" s="1">
        <v>45520</v>
      </c>
      <c r="B230" t="s">
        <v>277</v>
      </c>
      <c r="C230" t="s">
        <v>17</v>
      </c>
      <c r="D230">
        <v>4230.8599999999997</v>
      </c>
      <c r="E230" t="s">
        <v>47</v>
      </c>
      <c r="F230" t="s">
        <v>19</v>
      </c>
      <c r="G230" t="s">
        <v>13</v>
      </c>
      <c r="H230" t="s">
        <v>48</v>
      </c>
      <c r="I230" t="s">
        <v>15</v>
      </c>
      <c r="J230" t="str">
        <f>VLOOKUP(Table1[[#This Row],[City]],$M$3:$N$12,2,0)</f>
        <v>California</v>
      </c>
    </row>
    <row r="231" spans="1:10" x14ac:dyDescent="0.25">
      <c r="A231" s="1">
        <v>45521</v>
      </c>
      <c r="B231" t="s">
        <v>278</v>
      </c>
      <c r="C231" t="s">
        <v>10</v>
      </c>
      <c r="D231">
        <v>2990.25</v>
      </c>
      <c r="E231" t="s">
        <v>51</v>
      </c>
      <c r="F231" t="s">
        <v>33</v>
      </c>
      <c r="G231" t="s">
        <v>20</v>
      </c>
      <c r="H231" t="s">
        <v>35</v>
      </c>
      <c r="I231" t="s">
        <v>45</v>
      </c>
      <c r="J231" t="str">
        <f>VLOOKUP(Table1[[#This Row],[City]],$M$3:$N$12,2,0)</f>
        <v>Texas</v>
      </c>
    </row>
    <row r="232" spans="1:10" x14ac:dyDescent="0.25">
      <c r="A232" s="1">
        <v>45522</v>
      </c>
      <c r="B232" t="s">
        <v>279</v>
      </c>
      <c r="C232" t="s">
        <v>17</v>
      </c>
      <c r="D232">
        <v>2814.41</v>
      </c>
      <c r="E232" t="s">
        <v>61</v>
      </c>
      <c r="F232" t="s">
        <v>33</v>
      </c>
      <c r="G232" t="s">
        <v>52</v>
      </c>
      <c r="H232" t="s">
        <v>27</v>
      </c>
      <c r="I232" t="s">
        <v>28</v>
      </c>
      <c r="J232" t="str">
        <f>VLOOKUP(Table1[[#This Row],[City]],$M$3:$N$12,2,0)</f>
        <v>Illinois</v>
      </c>
    </row>
    <row r="233" spans="1:10" x14ac:dyDescent="0.25">
      <c r="A233" s="1">
        <v>45523</v>
      </c>
      <c r="B233" t="s">
        <v>280</v>
      </c>
      <c r="C233" t="s">
        <v>10</v>
      </c>
      <c r="D233">
        <v>1176.77</v>
      </c>
      <c r="E233" t="s">
        <v>41</v>
      </c>
      <c r="F233" t="s">
        <v>12</v>
      </c>
      <c r="G233" t="s">
        <v>20</v>
      </c>
      <c r="H233" t="s">
        <v>27</v>
      </c>
      <c r="I233" t="s">
        <v>22</v>
      </c>
      <c r="J233" t="str">
        <f>VLOOKUP(Table1[[#This Row],[City]],$M$3:$N$12,2,0)</f>
        <v>California</v>
      </c>
    </row>
    <row r="234" spans="1:10" x14ac:dyDescent="0.25">
      <c r="A234" s="1">
        <v>45524</v>
      </c>
      <c r="B234" t="s">
        <v>281</v>
      </c>
      <c r="C234" t="s">
        <v>10</v>
      </c>
      <c r="D234">
        <v>3074.35</v>
      </c>
      <c r="E234" t="s">
        <v>30</v>
      </c>
      <c r="F234" t="s">
        <v>12</v>
      </c>
      <c r="G234" t="s">
        <v>13</v>
      </c>
      <c r="H234" t="s">
        <v>42</v>
      </c>
      <c r="I234" t="s">
        <v>15</v>
      </c>
      <c r="J234" t="str">
        <f>VLOOKUP(Table1[[#This Row],[City]],$M$3:$N$12,2,0)</f>
        <v>California</v>
      </c>
    </row>
    <row r="235" spans="1:10" x14ac:dyDescent="0.25">
      <c r="A235" s="1">
        <v>45525</v>
      </c>
      <c r="B235" t="s">
        <v>282</v>
      </c>
      <c r="C235" t="s">
        <v>10</v>
      </c>
      <c r="D235">
        <v>4273.24</v>
      </c>
      <c r="E235" t="s">
        <v>61</v>
      </c>
      <c r="F235" t="s">
        <v>19</v>
      </c>
      <c r="G235" t="s">
        <v>52</v>
      </c>
      <c r="H235" t="s">
        <v>27</v>
      </c>
      <c r="I235" t="s">
        <v>63</v>
      </c>
      <c r="J235" t="str">
        <f>VLOOKUP(Table1[[#This Row],[City]],$M$3:$N$12,2,0)</f>
        <v>Washington</v>
      </c>
    </row>
    <row r="236" spans="1:10" x14ac:dyDescent="0.25">
      <c r="A236" s="1">
        <v>45526</v>
      </c>
      <c r="B236" t="s">
        <v>283</v>
      </c>
      <c r="C236" t="s">
        <v>17</v>
      </c>
      <c r="D236">
        <v>1729.69</v>
      </c>
      <c r="E236" t="s">
        <v>24</v>
      </c>
      <c r="F236" t="s">
        <v>25</v>
      </c>
      <c r="G236" t="s">
        <v>52</v>
      </c>
      <c r="H236" t="s">
        <v>21</v>
      </c>
      <c r="I236" t="s">
        <v>28</v>
      </c>
      <c r="J236" t="str">
        <f>VLOOKUP(Table1[[#This Row],[City]],$M$3:$N$12,2,0)</f>
        <v>Illinois</v>
      </c>
    </row>
    <row r="237" spans="1:10" x14ac:dyDescent="0.25">
      <c r="A237" s="1">
        <v>45527</v>
      </c>
      <c r="B237" t="s">
        <v>284</v>
      </c>
      <c r="C237" t="s">
        <v>17</v>
      </c>
      <c r="D237">
        <v>4816.5200000000004</v>
      </c>
      <c r="E237" t="s">
        <v>41</v>
      </c>
      <c r="F237" t="s">
        <v>25</v>
      </c>
      <c r="G237" t="s">
        <v>13</v>
      </c>
      <c r="H237" t="s">
        <v>67</v>
      </c>
      <c r="I237" t="s">
        <v>22</v>
      </c>
      <c r="J237" t="str">
        <f>VLOOKUP(Table1[[#This Row],[City]],$M$3:$N$12,2,0)</f>
        <v>California</v>
      </c>
    </row>
    <row r="238" spans="1:10" x14ac:dyDescent="0.25">
      <c r="A238" s="1">
        <v>45528</v>
      </c>
      <c r="B238" t="s">
        <v>285</v>
      </c>
      <c r="C238" t="s">
        <v>10</v>
      </c>
      <c r="D238">
        <v>3176.35</v>
      </c>
      <c r="E238" t="s">
        <v>11</v>
      </c>
      <c r="F238" t="s">
        <v>19</v>
      </c>
      <c r="G238" t="s">
        <v>52</v>
      </c>
      <c r="H238" t="s">
        <v>48</v>
      </c>
      <c r="I238" t="s">
        <v>39</v>
      </c>
      <c r="J238" t="str">
        <f>VLOOKUP(Table1[[#This Row],[City]],$M$3:$N$12,2,0)</f>
        <v>Colorado</v>
      </c>
    </row>
    <row r="239" spans="1:10" x14ac:dyDescent="0.25">
      <c r="A239" s="1">
        <v>45529</v>
      </c>
      <c r="B239" t="s">
        <v>286</v>
      </c>
      <c r="C239" t="s">
        <v>17</v>
      </c>
      <c r="D239">
        <v>4463.28</v>
      </c>
      <c r="E239" t="s">
        <v>61</v>
      </c>
      <c r="F239" t="s">
        <v>33</v>
      </c>
      <c r="G239" t="s">
        <v>34</v>
      </c>
      <c r="H239" t="s">
        <v>67</v>
      </c>
      <c r="I239" t="s">
        <v>31</v>
      </c>
      <c r="J239" t="str">
        <f>VLOOKUP(Table1[[#This Row],[City]],$M$3:$N$12,2,0)</f>
        <v>New York</v>
      </c>
    </row>
    <row r="240" spans="1:10" x14ac:dyDescent="0.25">
      <c r="A240" s="1">
        <v>45530</v>
      </c>
      <c r="B240" t="s">
        <v>287</v>
      </c>
      <c r="C240" t="s">
        <v>17</v>
      </c>
      <c r="D240">
        <v>1074.54</v>
      </c>
      <c r="E240" t="s">
        <v>61</v>
      </c>
      <c r="F240" t="s">
        <v>33</v>
      </c>
      <c r="G240" t="s">
        <v>34</v>
      </c>
      <c r="H240" t="s">
        <v>38</v>
      </c>
      <c r="I240" t="s">
        <v>22</v>
      </c>
      <c r="J240" t="str">
        <f>VLOOKUP(Table1[[#This Row],[City]],$M$3:$N$12,2,0)</f>
        <v>California</v>
      </c>
    </row>
    <row r="241" spans="1:10" x14ac:dyDescent="0.25">
      <c r="A241" s="1">
        <v>45531</v>
      </c>
      <c r="B241" t="s">
        <v>288</v>
      </c>
      <c r="C241" t="s">
        <v>10</v>
      </c>
      <c r="D241">
        <v>2172.96</v>
      </c>
      <c r="E241" t="s">
        <v>61</v>
      </c>
      <c r="F241" t="s">
        <v>25</v>
      </c>
      <c r="G241" t="s">
        <v>52</v>
      </c>
      <c r="H241" t="s">
        <v>21</v>
      </c>
      <c r="I241" t="s">
        <v>63</v>
      </c>
      <c r="J241" t="str">
        <f>VLOOKUP(Table1[[#This Row],[City]],$M$3:$N$12,2,0)</f>
        <v>Washington</v>
      </c>
    </row>
    <row r="242" spans="1:10" x14ac:dyDescent="0.25">
      <c r="A242" s="1">
        <v>45532</v>
      </c>
      <c r="B242" t="s">
        <v>289</v>
      </c>
      <c r="C242" t="s">
        <v>17</v>
      </c>
      <c r="D242">
        <v>2390.52</v>
      </c>
      <c r="E242" t="s">
        <v>41</v>
      </c>
      <c r="F242" t="s">
        <v>33</v>
      </c>
      <c r="G242" t="s">
        <v>20</v>
      </c>
      <c r="H242" t="s">
        <v>35</v>
      </c>
      <c r="I242" t="s">
        <v>43</v>
      </c>
      <c r="J242" t="str">
        <f>VLOOKUP(Table1[[#This Row],[City]],$M$3:$N$12,2,0)</f>
        <v>Massachusetts</v>
      </c>
    </row>
    <row r="243" spans="1:10" x14ac:dyDescent="0.25">
      <c r="A243" s="1">
        <v>45533</v>
      </c>
      <c r="B243" t="s">
        <v>290</v>
      </c>
      <c r="C243" t="s">
        <v>10</v>
      </c>
      <c r="D243">
        <v>4277.03</v>
      </c>
      <c r="E243" t="s">
        <v>11</v>
      </c>
      <c r="F243" t="s">
        <v>12</v>
      </c>
      <c r="G243" t="s">
        <v>34</v>
      </c>
      <c r="H243" t="s">
        <v>38</v>
      </c>
      <c r="I243" t="s">
        <v>58</v>
      </c>
      <c r="J243" t="str">
        <f>VLOOKUP(Table1[[#This Row],[City]],$M$3:$N$12,2,0)</f>
        <v>Florida</v>
      </c>
    </row>
    <row r="244" spans="1:10" x14ac:dyDescent="0.25">
      <c r="A244" s="1">
        <v>45534</v>
      </c>
      <c r="B244" t="s">
        <v>291</v>
      </c>
      <c r="C244" t="s">
        <v>17</v>
      </c>
      <c r="D244">
        <v>2056.1999999999998</v>
      </c>
      <c r="E244" t="s">
        <v>61</v>
      </c>
      <c r="F244" t="s">
        <v>19</v>
      </c>
      <c r="G244" t="s">
        <v>52</v>
      </c>
      <c r="H244" t="s">
        <v>53</v>
      </c>
      <c r="I244" t="s">
        <v>15</v>
      </c>
      <c r="J244" t="str">
        <f>VLOOKUP(Table1[[#This Row],[City]],$M$3:$N$12,2,0)</f>
        <v>California</v>
      </c>
    </row>
    <row r="245" spans="1:10" x14ac:dyDescent="0.25">
      <c r="A245" s="1">
        <v>45535</v>
      </c>
      <c r="B245" t="s">
        <v>292</v>
      </c>
      <c r="C245" t="s">
        <v>10</v>
      </c>
      <c r="D245">
        <v>2649.68</v>
      </c>
      <c r="E245" t="s">
        <v>61</v>
      </c>
      <c r="F245" t="s">
        <v>19</v>
      </c>
      <c r="G245" t="s">
        <v>20</v>
      </c>
      <c r="H245" t="s">
        <v>67</v>
      </c>
      <c r="I245" t="s">
        <v>31</v>
      </c>
      <c r="J245" t="str">
        <f>VLOOKUP(Table1[[#This Row],[City]],$M$3:$N$12,2,0)</f>
        <v>New York</v>
      </c>
    </row>
    <row r="246" spans="1:10" x14ac:dyDescent="0.25">
      <c r="A246" s="1">
        <v>45536</v>
      </c>
      <c r="B246" t="s">
        <v>293</v>
      </c>
      <c r="C246" t="s">
        <v>17</v>
      </c>
      <c r="D246">
        <v>4981.08</v>
      </c>
      <c r="E246" t="s">
        <v>11</v>
      </c>
      <c r="F246" t="s">
        <v>12</v>
      </c>
      <c r="G246" t="s">
        <v>26</v>
      </c>
      <c r="H246" t="s">
        <v>27</v>
      </c>
      <c r="I246" t="s">
        <v>22</v>
      </c>
      <c r="J246" t="str">
        <f>VLOOKUP(Table1[[#This Row],[City]],$M$3:$N$12,2,0)</f>
        <v>California</v>
      </c>
    </row>
    <row r="247" spans="1:10" x14ac:dyDescent="0.25">
      <c r="A247" s="1">
        <v>45537</v>
      </c>
      <c r="B247" t="s">
        <v>294</v>
      </c>
      <c r="C247" t="s">
        <v>17</v>
      </c>
      <c r="D247">
        <v>2737.71</v>
      </c>
      <c r="E247" t="s">
        <v>47</v>
      </c>
      <c r="F247" t="s">
        <v>19</v>
      </c>
      <c r="G247" t="s">
        <v>52</v>
      </c>
      <c r="H247" t="s">
        <v>67</v>
      </c>
      <c r="I247" t="s">
        <v>45</v>
      </c>
      <c r="J247" t="str">
        <f>VLOOKUP(Table1[[#This Row],[City]],$M$3:$N$12,2,0)</f>
        <v>Texas</v>
      </c>
    </row>
    <row r="248" spans="1:10" x14ac:dyDescent="0.25">
      <c r="A248" s="1">
        <v>45538</v>
      </c>
      <c r="B248" t="s">
        <v>295</v>
      </c>
      <c r="C248" t="s">
        <v>17</v>
      </c>
      <c r="D248">
        <v>3228.03</v>
      </c>
      <c r="E248" t="s">
        <v>11</v>
      </c>
      <c r="F248" t="s">
        <v>33</v>
      </c>
      <c r="G248" t="s">
        <v>20</v>
      </c>
      <c r="H248" t="s">
        <v>14</v>
      </c>
      <c r="I248" t="s">
        <v>63</v>
      </c>
      <c r="J248" t="str">
        <f>VLOOKUP(Table1[[#This Row],[City]],$M$3:$N$12,2,0)</f>
        <v>Washington</v>
      </c>
    </row>
    <row r="249" spans="1:10" x14ac:dyDescent="0.25">
      <c r="A249" s="1">
        <v>45539</v>
      </c>
      <c r="B249" t="s">
        <v>296</v>
      </c>
      <c r="C249" t="s">
        <v>17</v>
      </c>
      <c r="D249">
        <v>2088.59</v>
      </c>
      <c r="E249" t="s">
        <v>11</v>
      </c>
      <c r="F249" t="s">
        <v>25</v>
      </c>
      <c r="G249" t="s">
        <v>20</v>
      </c>
      <c r="H249" t="s">
        <v>21</v>
      </c>
      <c r="I249" t="s">
        <v>22</v>
      </c>
      <c r="J249" t="str">
        <f>VLOOKUP(Table1[[#This Row],[City]],$M$3:$N$12,2,0)</f>
        <v>California</v>
      </c>
    </row>
    <row r="250" spans="1:10" x14ac:dyDescent="0.25">
      <c r="A250" s="1">
        <v>45540</v>
      </c>
      <c r="B250" t="s">
        <v>297</v>
      </c>
      <c r="C250" t="s">
        <v>10</v>
      </c>
      <c r="D250">
        <v>2638.07</v>
      </c>
      <c r="E250" t="s">
        <v>41</v>
      </c>
      <c r="F250" t="s">
        <v>25</v>
      </c>
      <c r="G250" t="s">
        <v>20</v>
      </c>
      <c r="H250" t="s">
        <v>38</v>
      </c>
      <c r="I250" t="s">
        <v>45</v>
      </c>
      <c r="J250" t="str">
        <f>VLOOKUP(Table1[[#This Row],[City]],$M$3:$N$12,2,0)</f>
        <v>Texas</v>
      </c>
    </row>
    <row r="251" spans="1:10" x14ac:dyDescent="0.25">
      <c r="A251" s="1">
        <v>45541</v>
      </c>
      <c r="B251" t="s">
        <v>298</v>
      </c>
      <c r="C251" t="s">
        <v>10</v>
      </c>
      <c r="D251">
        <v>2947.84</v>
      </c>
      <c r="E251" t="s">
        <v>30</v>
      </c>
      <c r="F251" t="s">
        <v>25</v>
      </c>
      <c r="G251" t="s">
        <v>52</v>
      </c>
      <c r="H251" t="s">
        <v>67</v>
      </c>
      <c r="I251" t="s">
        <v>63</v>
      </c>
      <c r="J251" t="str">
        <f>VLOOKUP(Table1[[#This Row],[City]],$M$3:$N$12,2,0)</f>
        <v>Washington</v>
      </c>
    </row>
    <row r="252" spans="1:10" x14ac:dyDescent="0.25">
      <c r="A252" s="1">
        <v>45542</v>
      </c>
      <c r="B252" t="s">
        <v>299</v>
      </c>
      <c r="C252" t="s">
        <v>10</v>
      </c>
      <c r="D252">
        <v>4093.57</v>
      </c>
      <c r="E252" t="s">
        <v>30</v>
      </c>
      <c r="F252" t="s">
        <v>12</v>
      </c>
      <c r="G252" t="s">
        <v>13</v>
      </c>
      <c r="H252" t="s">
        <v>38</v>
      </c>
      <c r="I252" t="s">
        <v>39</v>
      </c>
      <c r="J252" t="str">
        <f>VLOOKUP(Table1[[#This Row],[City]],$M$3:$N$12,2,0)</f>
        <v>Colorado</v>
      </c>
    </row>
    <row r="253" spans="1:10" x14ac:dyDescent="0.25">
      <c r="A253" s="1">
        <v>45543</v>
      </c>
      <c r="B253" t="s">
        <v>300</v>
      </c>
      <c r="C253" t="s">
        <v>10</v>
      </c>
      <c r="D253">
        <v>2837.96</v>
      </c>
      <c r="E253" t="s">
        <v>18</v>
      </c>
      <c r="F253" t="s">
        <v>33</v>
      </c>
      <c r="G253" t="s">
        <v>52</v>
      </c>
      <c r="H253" t="s">
        <v>38</v>
      </c>
      <c r="I253" t="s">
        <v>28</v>
      </c>
      <c r="J253" t="str">
        <f>VLOOKUP(Table1[[#This Row],[City]],$M$3:$N$12,2,0)</f>
        <v>Illinois</v>
      </c>
    </row>
    <row r="254" spans="1:10" x14ac:dyDescent="0.25">
      <c r="A254" s="1">
        <v>45544</v>
      </c>
      <c r="B254" t="s">
        <v>301</v>
      </c>
      <c r="C254" t="s">
        <v>17</v>
      </c>
      <c r="D254">
        <v>2336.4299999999998</v>
      </c>
      <c r="E254" t="s">
        <v>47</v>
      </c>
      <c r="F254" t="s">
        <v>25</v>
      </c>
      <c r="G254" t="s">
        <v>13</v>
      </c>
      <c r="H254" t="s">
        <v>38</v>
      </c>
      <c r="I254" t="s">
        <v>31</v>
      </c>
      <c r="J254" t="str">
        <f>VLOOKUP(Table1[[#This Row],[City]],$M$3:$N$12,2,0)</f>
        <v>New York</v>
      </c>
    </row>
    <row r="255" spans="1:10" x14ac:dyDescent="0.25">
      <c r="A255" s="1">
        <v>45545</v>
      </c>
      <c r="B255" t="s">
        <v>302</v>
      </c>
      <c r="C255" t="s">
        <v>17</v>
      </c>
      <c r="D255">
        <v>4460.3999999999996</v>
      </c>
      <c r="E255" t="s">
        <v>61</v>
      </c>
      <c r="F255" t="s">
        <v>33</v>
      </c>
      <c r="G255" t="s">
        <v>52</v>
      </c>
      <c r="H255" t="s">
        <v>48</v>
      </c>
      <c r="I255" t="s">
        <v>75</v>
      </c>
      <c r="J255" t="str">
        <f>VLOOKUP(Table1[[#This Row],[City]],$M$3:$N$12,2,0)</f>
        <v>Texas</v>
      </c>
    </row>
    <row r="256" spans="1:10" x14ac:dyDescent="0.25">
      <c r="A256" s="1">
        <v>45546</v>
      </c>
      <c r="B256" t="s">
        <v>303</v>
      </c>
      <c r="C256" t="s">
        <v>10</v>
      </c>
      <c r="D256">
        <v>3751.45</v>
      </c>
      <c r="E256" t="s">
        <v>51</v>
      </c>
      <c r="F256" t="s">
        <v>19</v>
      </c>
      <c r="G256" t="s">
        <v>34</v>
      </c>
      <c r="H256" t="s">
        <v>14</v>
      </c>
      <c r="I256" t="s">
        <v>28</v>
      </c>
      <c r="J256" t="str">
        <f>VLOOKUP(Table1[[#This Row],[City]],$M$3:$N$12,2,0)</f>
        <v>Illinois</v>
      </c>
    </row>
    <row r="257" spans="1:10" x14ac:dyDescent="0.25">
      <c r="A257" s="1">
        <v>45547</v>
      </c>
      <c r="B257" t="s">
        <v>304</v>
      </c>
      <c r="C257" t="s">
        <v>10</v>
      </c>
      <c r="D257">
        <v>4861.1400000000003</v>
      </c>
      <c r="E257" t="s">
        <v>51</v>
      </c>
      <c r="F257" t="s">
        <v>33</v>
      </c>
      <c r="G257" t="s">
        <v>20</v>
      </c>
      <c r="H257" t="s">
        <v>67</v>
      </c>
      <c r="I257" t="s">
        <v>75</v>
      </c>
      <c r="J257" t="str">
        <f>VLOOKUP(Table1[[#This Row],[City]],$M$3:$N$12,2,0)</f>
        <v>Texas</v>
      </c>
    </row>
    <row r="258" spans="1:10" x14ac:dyDescent="0.25">
      <c r="A258" s="1">
        <v>45548</v>
      </c>
      <c r="B258" t="s">
        <v>305</v>
      </c>
      <c r="C258" t="s">
        <v>17</v>
      </c>
      <c r="D258">
        <v>1085.6099999999999</v>
      </c>
      <c r="E258" t="s">
        <v>51</v>
      </c>
      <c r="F258" t="s">
        <v>12</v>
      </c>
      <c r="G258" t="s">
        <v>26</v>
      </c>
      <c r="H258" t="s">
        <v>57</v>
      </c>
      <c r="I258" t="s">
        <v>75</v>
      </c>
      <c r="J258" t="str">
        <f>VLOOKUP(Table1[[#This Row],[City]],$M$3:$N$12,2,0)</f>
        <v>Texas</v>
      </c>
    </row>
    <row r="259" spans="1:10" x14ac:dyDescent="0.25">
      <c r="A259" s="1">
        <v>45549</v>
      </c>
      <c r="B259" t="s">
        <v>306</v>
      </c>
      <c r="C259" t="s">
        <v>17</v>
      </c>
      <c r="D259">
        <v>2266.9299999999998</v>
      </c>
      <c r="E259" t="s">
        <v>18</v>
      </c>
      <c r="F259" t="s">
        <v>12</v>
      </c>
      <c r="G259" t="s">
        <v>52</v>
      </c>
      <c r="H259" t="s">
        <v>21</v>
      </c>
      <c r="I259" t="s">
        <v>28</v>
      </c>
      <c r="J259" t="str">
        <f>VLOOKUP(Table1[[#This Row],[City]],$M$3:$N$12,2,0)</f>
        <v>Illinois</v>
      </c>
    </row>
    <row r="260" spans="1:10" x14ac:dyDescent="0.25">
      <c r="A260" s="1">
        <v>45550</v>
      </c>
      <c r="B260" t="s">
        <v>307</v>
      </c>
      <c r="C260" t="s">
        <v>17</v>
      </c>
      <c r="D260">
        <v>2510.9899999999998</v>
      </c>
      <c r="E260" t="s">
        <v>37</v>
      </c>
      <c r="F260" t="s">
        <v>33</v>
      </c>
      <c r="G260" t="s">
        <v>13</v>
      </c>
      <c r="H260" t="s">
        <v>27</v>
      </c>
      <c r="I260" t="s">
        <v>31</v>
      </c>
      <c r="J260" t="str">
        <f>VLOOKUP(Table1[[#This Row],[City]],$M$3:$N$12,2,0)</f>
        <v>New York</v>
      </c>
    </row>
    <row r="261" spans="1:10" x14ac:dyDescent="0.25">
      <c r="A261" s="1">
        <v>45551</v>
      </c>
      <c r="B261" t="s">
        <v>308</v>
      </c>
      <c r="C261" t="s">
        <v>10</v>
      </c>
      <c r="D261">
        <v>1982.34</v>
      </c>
      <c r="E261" t="s">
        <v>11</v>
      </c>
      <c r="F261" t="s">
        <v>19</v>
      </c>
      <c r="G261" t="s">
        <v>20</v>
      </c>
      <c r="H261" t="s">
        <v>21</v>
      </c>
      <c r="I261" t="s">
        <v>75</v>
      </c>
      <c r="J261" t="str">
        <f>VLOOKUP(Table1[[#This Row],[City]],$M$3:$N$12,2,0)</f>
        <v>Texas</v>
      </c>
    </row>
    <row r="262" spans="1:10" x14ac:dyDescent="0.25">
      <c r="A262" s="1">
        <v>45552</v>
      </c>
      <c r="B262" t="s">
        <v>309</v>
      </c>
      <c r="C262" t="s">
        <v>10</v>
      </c>
      <c r="D262">
        <v>2607.62</v>
      </c>
      <c r="E262" t="s">
        <v>37</v>
      </c>
      <c r="F262" t="s">
        <v>33</v>
      </c>
      <c r="G262" t="s">
        <v>13</v>
      </c>
      <c r="H262" t="s">
        <v>57</v>
      </c>
      <c r="I262" t="s">
        <v>39</v>
      </c>
      <c r="J262" t="str">
        <f>VLOOKUP(Table1[[#This Row],[City]],$M$3:$N$12,2,0)</f>
        <v>Colorado</v>
      </c>
    </row>
    <row r="263" spans="1:10" x14ac:dyDescent="0.25">
      <c r="A263" s="1">
        <v>45553</v>
      </c>
      <c r="B263" t="s">
        <v>310</v>
      </c>
      <c r="C263" t="s">
        <v>10</v>
      </c>
      <c r="D263">
        <v>1869.08</v>
      </c>
      <c r="E263" t="s">
        <v>51</v>
      </c>
      <c r="F263" t="s">
        <v>33</v>
      </c>
      <c r="G263" t="s">
        <v>26</v>
      </c>
      <c r="H263" t="s">
        <v>14</v>
      </c>
      <c r="I263" t="s">
        <v>58</v>
      </c>
      <c r="J263" t="str">
        <f>VLOOKUP(Table1[[#This Row],[City]],$M$3:$N$12,2,0)</f>
        <v>Florida</v>
      </c>
    </row>
    <row r="264" spans="1:10" x14ac:dyDescent="0.25">
      <c r="A264" s="1">
        <v>45554</v>
      </c>
      <c r="B264" t="s">
        <v>311</v>
      </c>
      <c r="C264" t="s">
        <v>17</v>
      </c>
      <c r="D264">
        <v>3903.56</v>
      </c>
      <c r="E264" t="s">
        <v>30</v>
      </c>
      <c r="F264" t="s">
        <v>12</v>
      </c>
      <c r="G264" t="s">
        <v>52</v>
      </c>
      <c r="H264" t="s">
        <v>42</v>
      </c>
      <c r="I264" t="s">
        <v>28</v>
      </c>
      <c r="J264" t="str">
        <f>VLOOKUP(Table1[[#This Row],[City]],$M$3:$N$12,2,0)</f>
        <v>Illinois</v>
      </c>
    </row>
    <row r="265" spans="1:10" x14ac:dyDescent="0.25">
      <c r="A265" s="1">
        <v>45555</v>
      </c>
      <c r="B265" t="s">
        <v>312</v>
      </c>
      <c r="C265" t="s">
        <v>10</v>
      </c>
      <c r="D265">
        <v>3092.05</v>
      </c>
      <c r="E265" t="s">
        <v>51</v>
      </c>
      <c r="F265" t="s">
        <v>19</v>
      </c>
      <c r="G265" t="s">
        <v>20</v>
      </c>
      <c r="H265" t="s">
        <v>67</v>
      </c>
      <c r="I265" t="s">
        <v>58</v>
      </c>
      <c r="J265" t="str">
        <f>VLOOKUP(Table1[[#This Row],[City]],$M$3:$N$12,2,0)</f>
        <v>Florida</v>
      </c>
    </row>
    <row r="266" spans="1:10" x14ac:dyDescent="0.25">
      <c r="A266" s="1">
        <v>45556</v>
      </c>
      <c r="B266" t="s">
        <v>313</v>
      </c>
      <c r="C266" t="s">
        <v>17</v>
      </c>
      <c r="D266">
        <v>4914.59</v>
      </c>
      <c r="E266" t="s">
        <v>61</v>
      </c>
      <c r="F266" t="s">
        <v>12</v>
      </c>
      <c r="G266" t="s">
        <v>20</v>
      </c>
      <c r="H266" t="s">
        <v>38</v>
      </c>
      <c r="I266" t="s">
        <v>45</v>
      </c>
      <c r="J266" t="str">
        <f>VLOOKUP(Table1[[#This Row],[City]],$M$3:$N$12,2,0)</f>
        <v>Texas</v>
      </c>
    </row>
    <row r="267" spans="1:10" x14ac:dyDescent="0.25">
      <c r="A267" s="1">
        <v>45557</v>
      </c>
      <c r="B267" t="s">
        <v>314</v>
      </c>
      <c r="C267" t="s">
        <v>17</v>
      </c>
      <c r="D267">
        <v>3468.34</v>
      </c>
      <c r="E267" t="s">
        <v>51</v>
      </c>
      <c r="F267" t="s">
        <v>12</v>
      </c>
      <c r="G267" t="s">
        <v>20</v>
      </c>
      <c r="H267" t="s">
        <v>27</v>
      </c>
      <c r="I267" t="s">
        <v>15</v>
      </c>
      <c r="J267" t="str">
        <f>VLOOKUP(Table1[[#This Row],[City]],$M$3:$N$12,2,0)</f>
        <v>California</v>
      </c>
    </row>
    <row r="268" spans="1:10" x14ac:dyDescent="0.25">
      <c r="A268" s="1">
        <v>45558</v>
      </c>
      <c r="B268" t="s">
        <v>315</v>
      </c>
      <c r="C268" t="s">
        <v>17</v>
      </c>
      <c r="D268">
        <v>3900.85</v>
      </c>
      <c r="E268" t="s">
        <v>37</v>
      </c>
      <c r="F268" t="s">
        <v>19</v>
      </c>
      <c r="G268" t="s">
        <v>34</v>
      </c>
      <c r="H268" t="s">
        <v>27</v>
      </c>
      <c r="I268" t="s">
        <v>39</v>
      </c>
      <c r="J268" t="str">
        <f>VLOOKUP(Table1[[#This Row],[City]],$M$3:$N$12,2,0)</f>
        <v>Colorado</v>
      </c>
    </row>
    <row r="269" spans="1:10" x14ac:dyDescent="0.25">
      <c r="A269" s="1">
        <v>45559</v>
      </c>
      <c r="B269" t="s">
        <v>316</v>
      </c>
      <c r="C269" t="s">
        <v>17</v>
      </c>
      <c r="D269">
        <v>2440.9299999999998</v>
      </c>
      <c r="E269" t="s">
        <v>11</v>
      </c>
      <c r="F269" t="s">
        <v>33</v>
      </c>
      <c r="G269" t="s">
        <v>13</v>
      </c>
      <c r="H269" t="s">
        <v>48</v>
      </c>
      <c r="I269" t="s">
        <v>58</v>
      </c>
      <c r="J269" t="str">
        <f>VLOOKUP(Table1[[#This Row],[City]],$M$3:$N$12,2,0)</f>
        <v>Florida</v>
      </c>
    </row>
    <row r="270" spans="1:10" x14ac:dyDescent="0.25">
      <c r="A270" s="1">
        <v>45560</v>
      </c>
      <c r="B270" t="s">
        <v>317</v>
      </c>
      <c r="C270" t="s">
        <v>10</v>
      </c>
      <c r="D270">
        <v>1059.27</v>
      </c>
      <c r="E270" t="s">
        <v>30</v>
      </c>
      <c r="F270" t="s">
        <v>33</v>
      </c>
      <c r="G270" t="s">
        <v>52</v>
      </c>
      <c r="H270" t="s">
        <v>53</v>
      </c>
      <c r="I270" t="s">
        <v>58</v>
      </c>
      <c r="J270" t="str">
        <f>VLOOKUP(Table1[[#This Row],[City]],$M$3:$N$12,2,0)</f>
        <v>Florida</v>
      </c>
    </row>
    <row r="271" spans="1:10" x14ac:dyDescent="0.25">
      <c r="A271" s="1">
        <v>45561</v>
      </c>
      <c r="B271" t="s">
        <v>318</v>
      </c>
      <c r="C271" t="s">
        <v>10</v>
      </c>
      <c r="D271">
        <v>4858.3999999999996</v>
      </c>
      <c r="E271" t="s">
        <v>37</v>
      </c>
      <c r="F271" t="s">
        <v>33</v>
      </c>
      <c r="G271" t="s">
        <v>34</v>
      </c>
      <c r="H271" t="s">
        <v>21</v>
      </c>
      <c r="I271" t="s">
        <v>15</v>
      </c>
      <c r="J271" t="str">
        <f>VLOOKUP(Table1[[#This Row],[City]],$M$3:$N$12,2,0)</f>
        <v>California</v>
      </c>
    </row>
    <row r="272" spans="1:10" x14ac:dyDescent="0.25">
      <c r="A272" s="1">
        <v>45562</v>
      </c>
      <c r="B272" t="s">
        <v>319</v>
      </c>
      <c r="C272" t="s">
        <v>17</v>
      </c>
      <c r="D272">
        <v>4038.5</v>
      </c>
      <c r="E272" t="s">
        <v>37</v>
      </c>
      <c r="F272" t="s">
        <v>19</v>
      </c>
      <c r="G272" t="s">
        <v>52</v>
      </c>
      <c r="H272" t="s">
        <v>57</v>
      </c>
      <c r="I272" t="s">
        <v>45</v>
      </c>
      <c r="J272" t="str">
        <f>VLOOKUP(Table1[[#This Row],[City]],$M$3:$N$12,2,0)</f>
        <v>Texas</v>
      </c>
    </row>
    <row r="273" spans="1:10" x14ac:dyDescent="0.25">
      <c r="A273" s="1">
        <v>45563</v>
      </c>
      <c r="B273" t="s">
        <v>320</v>
      </c>
      <c r="C273" t="s">
        <v>10</v>
      </c>
      <c r="D273">
        <v>2959.35</v>
      </c>
      <c r="E273" t="s">
        <v>18</v>
      </c>
      <c r="F273" t="s">
        <v>33</v>
      </c>
      <c r="G273" t="s">
        <v>20</v>
      </c>
      <c r="H273" t="s">
        <v>14</v>
      </c>
      <c r="I273" t="s">
        <v>45</v>
      </c>
      <c r="J273" t="str">
        <f>VLOOKUP(Table1[[#This Row],[City]],$M$3:$N$12,2,0)</f>
        <v>Texas</v>
      </c>
    </row>
    <row r="274" spans="1:10" x14ac:dyDescent="0.25">
      <c r="A274" s="1">
        <v>45564</v>
      </c>
      <c r="B274" t="s">
        <v>321</v>
      </c>
      <c r="C274" t="s">
        <v>10</v>
      </c>
      <c r="D274">
        <v>4353.47</v>
      </c>
      <c r="E274" t="s">
        <v>11</v>
      </c>
      <c r="F274" t="s">
        <v>25</v>
      </c>
      <c r="G274" t="s">
        <v>20</v>
      </c>
      <c r="H274" t="s">
        <v>67</v>
      </c>
      <c r="I274" t="s">
        <v>45</v>
      </c>
      <c r="J274" t="str">
        <f>VLOOKUP(Table1[[#This Row],[City]],$M$3:$N$12,2,0)</f>
        <v>Texas</v>
      </c>
    </row>
    <row r="275" spans="1:10" x14ac:dyDescent="0.25">
      <c r="A275" s="1">
        <v>45565</v>
      </c>
      <c r="B275" t="s">
        <v>322</v>
      </c>
      <c r="C275" t="s">
        <v>10</v>
      </c>
      <c r="D275">
        <v>4384.13</v>
      </c>
      <c r="E275" t="s">
        <v>61</v>
      </c>
      <c r="F275" t="s">
        <v>19</v>
      </c>
      <c r="G275" t="s">
        <v>34</v>
      </c>
      <c r="H275" t="s">
        <v>67</v>
      </c>
      <c r="I275" t="s">
        <v>58</v>
      </c>
      <c r="J275" t="str">
        <f>VLOOKUP(Table1[[#This Row],[City]],$M$3:$N$12,2,0)</f>
        <v>Florida</v>
      </c>
    </row>
    <row r="276" spans="1:10" x14ac:dyDescent="0.25">
      <c r="A276" s="1">
        <v>45566</v>
      </c>
      <c r="B276" t="s">
        <v>323</v>
      </c>
      <c r="C276" t="s">
        <v>17</v>
      </c>
      <c r="D276">
        <v>3860.21</v>
      </c>
      <c r="E276" t="s">
        <v>41</v>
      </c>
      <c r="F276" t="s">
        <v>19</v>
      </c>
      <c r="G276" t="s">
        <v>26</v>
      </c>
      <c r="H276" t="s">
        <v>53</v>
      </c>
      <c r="I276" t="s">
        <v>28</v>
      </c>
      <c r="J276" t="str">
        <f>VLOOKUP(Table1[[#This Row],[City]],$M$3:$N$12,2,0)</f>
        <v>Illinois</v>
      </c>
    </row>
    <row r="277" spans="1:10" x14ac:dyDescent="0.25">
      <c r="A277" s="1">
        <v>45567</v>
      </c>
      <c r="B277" t="s">
        <v>324</v>
      </c>
      <c r="C277" t="s">
        <v>17</v>
      </c>
      <c r="D277">
        <v>2304.86</v>
      </c>
      <c r="E277" t="s">
        <v>11</v>
      </c>
      <c r="F277" t="s">
        <v>19</v>
      </c>
      <c r="G277" t="s">
        <v>26</v>
      </c>
      <c r="H277" t="s">
        <v>42</v>
      </c>
      <c r="I277" t="s">
        <v>45</v>
      </c>
      <c r="J277" t="str">
        <f>VLOOKUP(Table1[[#This Row],[City]],$M$3:$N$12,2,0)</f>
        <v>Texas</v>
      </c>
    </row>
    <row r="278" spans="1:10" x14ac:dyDescent="0.25">
      <c r="A278" s="1">
        <v>45568</v>
      </c>
      <c r="B278" t="s">
        <v>325</v>
      </c>
      <c r="C278" t="s">
        <v>17</v>
      </c>
      <c r="D278">
        <v>3179.19</v>
      </c>
      <c r="E278" t="s">
        <v>61</v>
      </c>
      <c r="F278" t="s">
        <v>33</v>
      </c>
      <c r="G278" t="s">
        <v>26</v>
      </c>
      <c r="H278" t="s">
        <v>53</v>
      </c>
      <c r="I278" t="s">
        <v>28</v>
      </c>
      <c r="J278" t="str">
        <f>VLOOKUP(Table1[[#This Row],[City]],$M$3:$N$12,2,0)</f>
        <v>Illinois</v>
      </c>
    </row>
    <row r="279" spans="1:10" x14ac:dyDescent="0.25">
      <c r="A279" s="1">
        <v>45569</v>
      </c>
      <c r="B279" t="s">
        <v>326</v>
      </c>
      <c r="C279" t="s">
        <v>10</v>
      </c>
      <c r="D279">
        <v>4987.07</v>
      </c>
      <c r="E279" t="s">
        <v>18</v>
      </c>
      <c r="F279" t="s">
        <v>12</v>
      </c>
      <c r="G279" t="s">
        <v>13</v>
      </c>
      <c r="H279" t="s">
        <v>21</v>
      </c>
      <c r="I279" t="s">
        <v>15</v>
      </c>
      <c r="J279" t="str">
        <f>VLOOKUP(Table1[[#This Row],[City]],$M$3:$N$12,2,0)</f>
        <v>California</v>
      </c>
    </row>
    <row r="280" spans="1:10" x14ac:dyDescent="0.25">
      <c r="A280" s="1">
        <v>45570</v>
      </c>
      <c r="B280" t="s">
        <v>327</v>
      </c>
      <c r="C280" t="s">
        <v>17</v>
      </c>
      <c r="D280">
        <v>2622.73</v>
      </c>
      <c r="E280" t="s">
        <v>61</v>
      </c>
      <c r="F280" t="s">
        <v>19</v>
      </c>
      <c r="G280" t="s">
        <v>13</v>
      </c>
      <c r="H280" t="s">
        <v>21</v>
      </c>
      <c r="I280" t="s">
        <v>75</v>
      </c>
      <c r="J280" t="str">
        <f>VLOOKUP(Table1[[#This Row],[City]],$M$3:$N$12,2,0)</f>
        <v>Texas</v>
      </c>
    </row>
    <row r="281" spans="1:10" x14ac:dyDescent="0.25">
      <c r="A281" s="1">
        <v>45571</v>
      </c>
      <c r="B281" t="s">
        <v>328</v>
      </c>
      <c r="C281" t="s">
        <v>10</v>
      </c>
      <c r="D281">
        <v>1979.64</v>
      </c>
      <c r="E281" t="s">
        <v>51</v>
      </c>
      <c r="F281" t="s">
        <v>12</v>
      </c>
      <c r="G281" t="s">
        <v>20</v>
      </c>
      <c r="H281" t="s">
        <v>38</v>
      </c>
      <c r="I281" t="s">
        <v>63</v>
      </c>
      <c r="J281" t="str">
        <f>VLOOKUP(Table1[[#This Row],[City]],$M$3:$N$12,2,0)</f>
        <v>Washington</v>
      </c>
    </row>
    <row r="282" spans="1:10" x14ac:dyDescent="0.25">
      <c r="A282" s="1">
        <v>45572</v>
      </c>
      <c r="B282" t="s">
        <v>329</v>
      </c>
      <c r="C282" t="s">
        <v>10</v>
      </c>
      <c r="D282">
        <v>4653.3500000000004</v>
      </c>
      <c r="E282" t="s">
        <v>30</v>
      </c>
      <c r="F282" t="s">
        <v>19</v>
      </c>
      <c r="G282" t="s">
        <v>26</v>
      </c>
      <c r="H282" t="s">
        <v>21</v>
      </c>
      <c r="I282" t="s">
        <v>39</v>
      </c>
      <c r="J282" t="str">
        <f>VLOOKUP(Table1[[#This Row],[City]],$M$3:$N$12,2,0)</f>
        <v>Colorado</v>
      </c>
    </row>
    <row r="283" spans="1:10" x14ac:dyDescent="0.25">
      <c r="A283" s="1">
        <v>45573</v>
      </c>
      <c r="B283" t="s">
        <v>330</v>
      </c>
      <c r="C283" t="s">
        <v>10</v>
      </c>
      <c r="D283">
        <v>1736.77</v>
      </c>
      <c r="E283" t="s">
        <v>37</v>
      </c>
      <c r="F283" t="s">
        <v>19</v>
      </c>
      <c r="G283" t="s">
        <v>20</v>
      </c>
      <c r="H283" t="s">
        <v>57</v>
      </c>
      <c r="I283" t="s">
        <v>22</v>
      </c>
      <c r="J283" t="str">
        <f>VLOOKUP(Table1[[#This Row],[City]],$M$3:$N$12,2,0)</f>
        <v>California</v>
      </c>
    </row>
    <row r="284" spans="1:10" x14ac:dyDescent="0.25">
      <c r="A284" s="1">
        <v>45574</v>
      </c>
      <c r="B284" t="s">
        <v>331</v>
      </c>
      <c r="C284" t="s">
        <v>10</v>
      </c>
      <c r="D284">
        <v>2736.95</v>
      </c>
      <c r="E284" t="s">
        <v>24</v>
      </c>
      <c r="F284" t="s">
        <v>19</v>
      </c>
      <c r="G284" t="s">
        <v>20</v>
      </c>
      <c r="H284" t="s">
        <v>27</v>
      </c>
      <c r="I284" t="s">
        <v>75</v>
      </c>
      <c r="J284" t="str">
        <f>VLOOKUP(Table1[[#This Row],[City]],$M$3:$N$12,2,0)</f>
        <v>Texas</v>
      </c>
    </row>
    <row r="285" spans="1:10" x14ac:dyDescent="0.25">
      <c r="A285" s="1">
        <v>45575</v>
      </c>
      <c r="B285" t="s">
        <v>332</v>
      </c>
      <c r="C285" t="s">
        <v>17</v>
      </c>
      <c r="D285">
        <v>2628.91</v>
      </c>
      <c r="E285" t="s">
        <v>37</v>
      </c>
      <c r="F285" t="s">
        <v>12</v>
      </c>
      <c r="G285" t="s">
        <v>52</v>
      </c>
      <c r="H285" t="s">
        <v>42</v>
      </c>
      <c r="I285" t="s">
        <v>58</v>
      </c>
      <c r="J285" t="str">
        <f>VLOOKUP(Table1[[#This Row],[City]],$M$3:$N$12,2,0)</f>
        <v>Florida</v>
      </c>
    </row>
    <row r="286" spans="1:10" x14ac:dyDescent="0.25">
      <c r="A286" s="1">
        <v>45576</v>
      </c>
      <c r="B286" t="s">
        <v>333</v>
      </c>
      <c r="C286" t="s">
        <v>10</v>
      </c>
      <c r="D286">
        <v>3515.46</v>
      </c>
      <c r="E286" t="s">
        <v>30</v>
      </c>
      <c r="F286" t="s">
        <v>19</v>
      </c>
      <c r="G286" t="s">
        <v>52</v>
      </c>
      <c r="H286" t="s">
        <v>42</v>
      </c>
      <c r="I286" t="s">
        <v>75</v>
      </c>
      <c r="J286" t="str">
        <f>VLOOKUP(Table1[[#This Row],[City]],$M$3:$N$12,2,0)</f>
        <v>Texas</v>
      </c>
    </row>
    <row r="287" spans="1:10" x14ac:dyDescent="0.25">
      <c r="A287" s="1">
        <v>45577</v>
      </c>
      <c r="B287" t="s">
        <v>334</v>
      </c>
      <c r="C287" t="s">
        <v>17</v>
      </c>
      <c r="D287">
        <v>1087.04</v>
      </c>
      <c r="E287" t="s">
        <v>24</v>
      </c>
      <c r="F287" t="s">
        <v>33</v>
      </c>
      <c r="G287" t="s">
        <v>52</v>
      </c>
      <c r="H287" t="s">
        <v>14</v>
      </c>
      <c r="I287" t="s">
        <v>31</v>
      </c>
      <c r="J287" t="str">
        <f>VLOOKUP(Table1[[#This Row],[City]],$M$3:$N$12,2,0)</f>
        <v>New York</v>
      </c>
    </row>
    <row r="288" spans="1:10" x14ac:dyDescent="0.25">
      <c r="A288" s="1">
        <v>45578</v>
      </c>
      <c r="B288" t="s">
        <v>335</v>
      </c>
      <c r="C288" t="s">
        <v>10</v>
      </c>
      <c r="D288">
        <v>3461.9</v>
      </c>
      <c r="E288" t="s">
        <v>18</v>
      </c>
      <c r="F288" t="s">
        <v>25</v>
      </c>
      <c r="G288" t="s">
        <v>13</v>
      </c>
      <c r="H288" t="s">
        <v>35</v>
      </c>
      <c r="I288" t="s">
        <v>39</v>
      </c>
      <c r="J288" t="str">
        <f>VLOOKUP(Table1[[#This Row],[City]],$M$3:$N$12,2,0)</f>
        <v>Colorado</v>
      </c>
    </row>
    <row r="289" spans="1:10" x14ac:dyDescent="0.25">
      <c r="A289" s="1">
        <v>45579</v>
      </c>
      <c r="B289" t="s">
        <v>336</v>
      </c>
      <c r="C289" t="s">
        <v>17</v>
      </c>
      <c r="D289">
        <v>2080.9</v>
      </c>
      <c r="E289" t="s">
        <v>24</v>
      </c>
      <c r="F289" t="s">
        <v>33</v>
      </c>
      <c r="G289" t="s">
        <v>26</v>
      </c>
      <c r="H289" t="s">
        <v>35</v>
      </c>
      <c r="I289" t="s">
        <v>22</v>
      </c>
      <c r="J289" t="str">
        <f>VLOOKUP(Table1[[#This Row],[City]],$M$3:$N$12,2,0)</f>
        <v>California</v>
      </c>
    </row>
    <row r="290" spans="1:10" x14ac:dyDescent="0.25">
      <c r="A290" s="1">
        <v>45580</v>
      </c>
      <c r="B290" t="s">
        <v>337</v>
      </c>
      <c r="C290" t="s">
        <v>10</v>
      </c>
      <c r="D290">
        <v>4594.26</v>
      </c>
      <c r="E290" t="s">
        <v>30</v>
      </c>
      <c r="F290" t="s">
        <v>19</v>
      </c>
      <c r="G290" t="s">
        <v>13</v>
      </c>
      <c r="H290" t="s">
        <v>27</v>
      </c>
      <c r="I290" t="s">
        <v>28</v>
      </c>
      <c r="J290" t="str">
        <f>VLOOKUP(Table1[[#This Row],[City]],$M$3:$N$12,2,0)</f>
        <v>Illinois</v>
      </c>
    </row>
    <row r="291" spans="1:10" x14ac:dyDescent="0.25">
      <c r="A291" s="1">
        <v>45581</v>
      </c>
      <c r="B291" t="s">
        <v>338</v>
      </c>
      <c r="C291" t="s">
        <v>17</v>
      </c>
      <c r="D291">
        <v>1463.2</v>
      </c>
      <c r="E291" t="s">
        <v>18</v>
      </c>
      <c r="F291" t="s">
        <v>33</v>
      </c>
      <c r="G291" t="s">
        <v>52</v>
      </c>
      <c r="H291" t="s">
        <v>42</v>
      </c>
      <c r="I291" t="s">
        <v>15</v>
      </c>
      <c r="J291" t="str">
        <f>VLOOKUP(Table1[[#This Row],[City]],$M$3:$N$12,2,0)</f>
        <v>California</v>
      </c>
    </row>
    <row r="292" spans="1:10" x14ac:dyDescent="0.25">
      <c r="A292" s="1">
        <v>45582</v>
      </c>
      <c r="B292" t="s">
        <v>339</v>
      </c>
      <c r="C292" t="s">
        <v>10</v>
      </c>
      <c r="D292">
        <v>3387.18</v>
      </c>
      <c r="E292" t="s">
        <v>11</v>
      </c>
      <c r="F292" t="s">
        <v>33</v>
      </c>
      <c r="G292" t="s">
        <v>13</v>
      </c>
      <c r="H292" t="s">
        <v>53</v>
      </c>
      <c r="I292" t="s">
        <v>15</v>
      </c>
      <c r="J292" t="str">
        <f>VLOOKUP(Table1[[#This Row],[City]],$M$3:$N$12,2,0)</f>
        <v>California</v>
      </c>
    </row>
    <row r="293" spans="1:10" x14ac:dyDescent="0.25">
      <c r="A293" s="1">
        <v>45583</v>
      </c>
      <c r="B293" t="s">
        <v>340</v>
      </c>
      <c r="C293" t="s">
        <v>17</v>
      </c>
      <c r="D293">
        <v>1103.92</v>
      </c>
      <c r="E293" t="s">
        <v>24</v>
      </c>
      <c r="F293" t="s">
        <v>25</v>
      </c>
      <c r="G293" t="s">
        <v>13</v>
      </c>
      <c r="H293" t="s">
        <v>42</v>
      </c>
      <c r="I293" t="s">
        <v>45</v>
      </c>
      <c r="J293" t="str">
        <f>VLOOKUP(Table1[[#This Row],[City]],$M$3:$N$12,2,0)</f>
        <v>Texas</v>
      </c>
    </row>
    <row r="294" spans="1:10" x14ac:dyDescent="0.25">
      <c r="A294" s="1">
        <v>45584</v>
      </c>
      <c r="B294" t="s">
        <v>341</v>
      </c>
      <c r="C294" t="s">
        <v>17</v>
      </c>
      <c r="D294">
        <v>2194.75</v>
      </c>
      <c r="E294" t="s">
        <v>18</v>
      </c>
      <c r="F294" t="s">
        <v>25</v>
      </c>
      <c r="G294" t="s">
        <v>20</v>
      </c>
      <c r="H294" t="s">
        <v>53</v>
      </c>
      <c r="I294" t="s">
        <v>45</v>
      </c>
      <c r="J294" t="str">
        <f>VLOOKUP(Table1[[#This Row],[City]],$M$3:$N$12,2,0)</f>
        <v>Texas</v>
      </c>
    </row>
    <row r="295" spans="1:10" x14ac:dyDescent="0.25">
      <c r="A295" s="1">
        <v>45585</v>
      </c>
      <c r="B295" t="s">
        <v>342</v>
      </c>
      <c r="C295" t="s">
        <v>10</v>
      </c>
      <c r="D295">
        <v>1039.19</v>
      </c>
      <c r="E295" t="s">
        <v>37</v>
      </c>
      <c r="F295" t="s">
        <v>33</v>
      </c>
      <c r="G295" t="s">
        <v>34</v>
      </c>
      <c r="H295" t="s">
        <v>42</v>
      </c>
      <c r="I295" t="s">
        <v>39</v>
      </c>
      <c r="J295" t="str">
        <f>VLOOKUP(Table1[[#This Row],[City]],$M$3:$N$12,2,0)</f>
        <v>Colorado</v>
      </c>
    </row>
    <row r="296" spans="1:10" x14ac:dyDescent="0.25">
      <c r="A296" s="1">
        <v>45586</v>
      </c>
      <c r="B296" t="s">
        <v>343</v>
      </c>
      <c r="C296" t="s">
        <v>17</v>
      </c>
      <c r="D296">
        <v>1281.31</v>
      </c>
      <c r="E296" t="s">
        <v>11</v>
      </c>
      <c r="F296" t="s">
        <v>12</v>
      </c>
      <c r="G296" t="s">
        <v>13</v>
      </c>
      <c r="H296" t="s">
        <v>14</v>
      </c>
      <c r="I296" t="s">
        <v>63</v>
      </c>
      <c r="J296" t="str">
        <f>VLOOKUP(Table1[[#This Row],[City]],$M$3:$N$12,2,0)</f>
        <v>Washington</v>
      </c>
    </row>
    <row r="297" spans="1:10" x14ac:dyDescent="0.25">
      <c r="A297" s="1">
        <v>45587</v>
      </c>
      <c r="B297" t="s">
        <v>344</v>
      </c>
      <c r="C297" t="s">
        <v>10</v>
      </c>
      <c r="D297">
        <v>1263.06</v>
      </c>
      <c r="E297" t="s">
        <v>41</v>
      </c>
      <c r="F297" t="s">
        <v>19</v>
      </c>
      <c r="G297" t="s">
        <v>34</v>
      </c>
      <c r="H297" t="s">
        <v>57</v>
      </c>
      <c r="I297" t="s">
        <v>58</v>
      </c>
      <c r="J297" t="str">
        <f>VLOOKUP(Table1[[#This Row],[City]],$M$3:$N$12,2,0)</f>
        <v>Florida</v>
      </c>
    </row>
    <row r="298" spans="1:10" x14ac:dyDescent="0.25">
      <c r="A298" s="1">
        <v>45588</v>
      </c>
      <c r="B298" t="s">
        <v>345</v>
      </c>
      <c r="C298" t="s">
        <v>17</v>
      </c>
      <c r="D298">
        <v>1356.18</v>
      </c>
      <c r="E298" t="s">
        <v>41</v>
      </c>
      <c r="F298" t="s">
        <v>12</v>
      </c>
      <c r="G298" t="s">
        <v>34</v>
      </c>
      <c r="H298" t="s">
        <v>67</v>
      </c>
      <c r="I298" t="s">
        <v>75</v>
      </c>
      <c r="J298" t="str">
        <f>VLOOKUP(Table1[[#This Row],[City]],$M$3:$N$12,2,0)</f>
        <v>Texas</v>
      </c>
    </row>
    <row r="299" spans="1:10" x14ac:dyDescent="0.25">
      <c r="A299" s="1">
        <v>45589</v>
      </c>
      <c r="B299" t="s">
        <v>346</v>
      </c>
      <c r="C299" t="s">
        <v>17</v>
      </c>
      <c r="D299">
        <v>2523.67</v>
      </c>
      <c r="E299" t="s">
        <v>37</v>
      </c>
      <c r="F299" t="s">
        <v>12</v>
      </c>
      <c r="G299" t="s">
        <v>52</v>
      </c>
      <c r="H299" t="s">
        <v>67</v>
      </c>
      <c r="I299" t="s">
        <v>45</v>
      </c>
      <c r="J299" t="str">
        <f>VLOOKUP(Table1[[#This Row],[City]],$M$3:$N$12,2,0)</f>
        <v>Texas</v>
      </c>
    </row>
    <row r="300" spans="1:10" x14ac:dyDescent="0.25">
      <c r="A300" s="1">
        <v>45590</v>
      </c>
      <c r="B300" t="s">
        <v>347</v>
      </c>
      <c r="C300" t="s">
        <v>17</v>
      </c>
      <c r="D300">
        <v>4801.0200000000004</v>
      </c>
      <c r="E300" t="s">
        <v>30</v>
      </c>
      <c r="F300" t="s">
        <v>19</v>
      </c>
      <c r="G300" t="s">
        <v>34</v>
      </c>
      <c r="H300" t="s">
        <v>42</v>
      </c>
      <c r="I300" t="s">
        <v>43</v>
      </c>
      <c r="J300" t="str">
        <f>VLOOKUP(Table1[[#This Row],[City]],$M$3:$N$12,2,0)</f>
        <v>Massachusetts</v>
      </c>
    </row>
    <row r="301" spans="1:10" x14ac:dyDescent="0.25">
      <c r="A301" s="1">
        <v>45591</v>
      </c>
      <c r="B301" t="s">
        <v>348</v>
      </c>
      <c r="C301" t="s">
        <v>17</v>
      </c>
      <c r="D301">
        <v>3536.13</v>
      </c>
      <c r="E301" t="s">
        <v>41</v>
      </c>
      <c r="F301" t="s">
        <v>33</v>
      </c>
      <c r="G301" t="s">
        <v>26</v>
      </c>
      <c r="H301" t="s">
        <v>38</v>
      </c>
      <c r="I301" t="s">
        <v>31</v>
      </c>
      <c r="J301" t="str">
        <f>VLOOKUP(Table1[[#This Row],[City]],$M$3:$N$12,2,0)</f>
        <v>New York</v>
      </c>
    </row>
    <row r="302" spans="1:10" x14ac:dyDescent="0.25">
      <c r="A302" s="1">
        <v>45592</v>
      </c>
      <c r="B302" t="s">
        <v>349</v>
      </c>
      <c r="C302" t="s">
        <v>17</v>
      </c>
      <c r="D302">
        <v>3300.79</v>
      </c>
      <c r="E302" t="s">
        <v>37</v>
      </c>
      <c r="F302" t="s">
        <v>19</v>
      </c>
      <c r="G302" t="s">
        <v>26</v>
      </c>
      <c r="H302" t="s">
        <v>42</v>
      </c>
      <c r="I302" t="s">
        <v>28</v>
      </c>
      <c r="J302" t="str">
        <f>VLOOKUP(Table1[[#This Row],[City]],$M$3:$N$12,2,0)</f>
        <v>Illinois</v>
      </c>
    </row>
    <row r="303" spans="1:10" x14ac:dyDescent="0.25">
      <c r="A303" s="1">
        <v>45593</v>
      </c>
      <c r="B303" t="s">
        <v>350</v>
      </c>
      <c r="C303" t="s">
        <v>10</v>
      </c>
      <c r="D303">
        <v>3649.92</v>
      </c>
      <c r="E303" t="s">
        <v>30</v>
      </c>
      <c r="F303" t="s">
        <v>19</v>
      </c>
      <c r="G303" t="s">
        <v>20</v>
      </c>
      <c r="H303" t="s">
        <v>21</v>
      </c>
      <c r="I303" t="s">
        <v>31</v>
      </c>
      <c r="J303" t="str">
        <f>VLOOKUP(Table1[[#This Row],[City]],$M$3:$N$12,2,0)</f>
        <v>New York</v>
      </c>
    </row>
    <row r="304" spans="1:10" x14ac:dyDescent="0.25">
      <c r="A304" s="1">
        <v>45594</v>
      </c>
      <c r="B304" t="s">
        <v>351</v>
      </c>
      <c r="C304" t="s">
        <v>17</v>
      </c>
      <c r="D304">
        <v>3410.54</v>
      </c>
      <c r="E304" t="s">
        <v>61</v>
      </c>
      <c r="F304" t="s">
        <v>33</v>
      </c>
      <c r="G304" t="s">
        <v>26</v>
      </c>
      <c r="H304" t="s">
        <v>27</v>
      </c>
      <c r="I304" t="s">
        <v>31</v>
      </c>
      <c r="J304" t="str">
        <f>VLOOKUP(Table1[[#This Row],[City]],$M$3:$N$12,2,0)</f>
        <v>New York</v>
      </c>
    </row>
    <row r="305" spans="1:10" x14ac:dyDescent="0.25">
      <c r="A305" s="1">
        <v>45595</v>
      </c>
      <c r="B305" t="s">
        <v>352</v>
      </c>
      <c r="C305" t="s">
        <v>17</v>
      </c>
      <c r="D305">
        <v>1263.22</v>
      </c>
      <c r="E305" t="s">
        <v>11</v>
      </c>
      <c r="F305" t="s">
        <v>12</v>
      </c>
      <c r="G305" t="s">
        <v>13</v>
      </c>
      <c r="H305" t="s">
        <v>14</v>
      </c>
      <c r="I305" t="s">
        <v>43</v>
      </c>
      <c r="J305" t="str">
        <f>VLOOKUP(Table1[[#This Row],[City]],$M$3:$N$12,2,0)</f>
        <v>Massachusetts</v>
      </c>
    </row>
    <row r="306" spans="1:10" x14ac:dyDescent="0.25">
      <c r="A306" s="1">
        <v>45596</v>
      </c>
      <c r="B306" t="s">
        <v>353</v>
      </c>
      <c r="C306" t="s">
        <v>17</v>
      </c>
      <c r="D306">
        <v>2462.67</v>
      </c>
      <c r="E306" t="s">
        <v>51</v>
      </c>
      <c r="F306" t="s">
        <v>19</v>
      </c>
      <c r="G306" t="s">
        <v>20</v>
      </c>
      <c r="H306" t="s">
        <v>38</v>
      </c>
      <c r="I306" t="s">
        <v>28</v>
      </c>
      <c r="J306" t="str">
        <f>VLOOKUP(Table1[[#This Row],[City]],$M$3:$N$12,2,0)</f>
        <v>Illinois</v>
      </c>
    </row>
    <row r="307" spans="1:10" x14ac:dyDescent="0.25">
      <c r="A307" s="1">
        <v>45597</v>
      </c>
      <c r="B307" t="s">
        <v>354</v>
      </c>
      <c r="C307" t="s">
        <v>10</v>
      </c>
      <c r="D307">
        <v>4221.8500000000004</v>
      </c>
      <c r="E307" t="s">
        <v>61</v>
      </c>
      <c r="F307" t="s">
        <v>12</v>
      </c>
      <c r="G307" t="s">
        <v>13</v>
      </c>
      <c r="H307" t="s">
        <v>14</v>
      </c>
      <c r="I307" t="s">
        <v>31</v>
      </c>
      <c r="J307" t="str">
        <f>VLOOKUP(Table1[[#This Row],[City]],$M$3:$N$12,2,0)</f>
        <v>New York</v>
      </c>
    </row>
    <row r="308" spans="1:10" x14ac:dyDescent="0.25">
      <c r="A308" s="1">
        <v>45598</v>
      </c>
      <c r="B308" t="s">
        <v>355</v>
      </c>
      <c r="C308" t="s">
        <v>10</v>
      </c>
      <c r="D308">
        <v>4325.01</v>
      </c>
      <c r="E308" t="s">
        <v>24</v>
      </c>
      <c r="F308" t="s">
        <v>12</v>
      </c>
      <c r="G308" t="s">
        <v>26</v>
      </c>
      <c r="H308" t="s">
        <v>35</v>
      </c>
      <c r="I308" t="s">
        <v>58</v>
      </c>
      <c r="J308" t="str">
        <f>VLOOKUP(Table1[[#This Row],[City]],$M$3:$N$12,2,0)</f>
        <v>Florida</v>
      </c>
    </row>
    <row r="309" spans="1:10" x14ac:dyDescent="0.25">
      <c r="A309" s="1">
        <v>45599</v>
      </c>
      <c r="B309" t="s">
        <v>356</v>
      </c>
      <c r="C309" t="s">
        <v>17</v>
      </c>
      <c r="D309">
        <v>2638.27</v>
      </c>
      <c r="E309" t="s">
        <v>41</v>
      </c>
      <c r="F309" t="s">
        <v>25</v>
      </c>
      <c r="G309" t="s">
        <v>13</v>
      </c>
      <c r="H309" t="s">
        <v>57</v>
      </c>
      <c r="I309" t="s">
        <v>63</v>
      </c>
      <c r="J309" t="str">
        <f>VLOOKUP(Table1[[#This Row],[City]],$M$3:$N$12,2,0)</f>
        <v>Washington</v>
      </c>
    </row>
    <row r="310" spans="1:10" x14ac:dyDescent="0.25">
      <c r="A310" s="1">
        <v>45600</v>
      </c>
      <c r="B310" t="s">
        <v>357</v>
      </c>
      <c r="C310" t="s">
        <v>17</v>
      </c>
      <c r="D310">
        <v>2630.58</v>
      </c>
      <c r="E310" t="s">
        <v>30</v>
      </c>
      <c r="F310" t="s">
        <v>12</v>
      </c>
      <c r="G310" t="s">
        <v>13</v>
      </c>
      <c r="H310" t="s">
        <v>48</v>
      </c>
      <c r="I310" t="s">
        <v>31</v>
      </c>
      <c r="J310" t="str">
        <f>VLOOKUP(Table1[[#This Row],[City]],$M$3:$N$12,2,0)</f>
        <v>New York</v>
      </c>
    </row>
    <row r="311" spans="1:10" x14ac:dyDescent="0.25">
      <c r="A311" s="1">
        <v>45601</v>
      </c>
      <c r="B311" t="s">
        <v>358</v>
      </c>
      <c r="C311" t="s">
        <v>17</v>
      </c>
      <c r="D311">
        <v>4402.4399999999996</v>
      </c>
      <c r="E311" t="s">
        <v>47</v>
      </c>
      <c r="F311" t="s">
        <v>19</v>
      </c>
      <c r="G311" t="s">
        <v>20</v>
      </c>
      <c r="H311" t="s">
        <v>27</v>
      </c>
      <c r="I311" t="s">
        <v>28</v>
      </c>
      <c r="J311" t="str">
        <f>VLOOKUP(Table1[[#This Row],[City]],$M$3:$N$12,2,0)</f>
        <v>Illinois</v>
      </c>
    </row>
    <row r="312" spans="1:10" x14ac:dyDescent="0.25">
      <c r="A312" s="1">
        <v>45602</v>
      </c>
      <c r="B312" t="s">
        <v>359</v>
      </c>
      <c r="C312" t="s">
        <v>17</v>
      </c>
      <c r="D312">
        <v>1047.08</v>
      </c>
      <c r="E312" t="s">
        <v>41</v>
      </c>
      <c r="F312" t="s">
        <v>33</v>
      </c>
      <c r="G312" t="s">
        <v>20</v>
      </c>
      <c r="H312" t="s">
        <v>38</v>
      </c>
      <c r="I312" t="s">
        <v>63</v>
      </c>
      <c r="J312" t="str">
        <f>VLOOKUP(Table1[[#This Row],[City]],$M$3:$N$12,2,0)</f>
        <v>Washington</v>
      </c>
    </row>
    <row r="313" spans="1:10" x14ac:dyDescent="0.25">
      <c r="A313" s="1">
        <v>45603</v>
      </c>
      <c r="B313" t="s">
        <v>360</v>
      </c>
      <c r="C313" t="s">
        <v>10</v>
      </c>
      <c r="D313">
        <v>2590.31</v>
      </c>
      <c r="E313" t="s">
        <v>30</v>
      </c>
      <c r="F313" t="s">
        <v>12</v>
      </c>
      <c r="G313" t="s">
        <v>34</v>
      </c>
      <c r="H313" t="s">
        <v>27</v>
      </c>
      <c r="I313" t="s">
        <v>43</v>
      </c>
      <c r="J313" t="str">
        <f>VLOOKUP(Table1[[#This Row],[City]],$M$3:$N$12,2,0)</f>
        <v>Massachusetts</v>
      </c>
    </row>
    <row r="314" spans="1:10" x14ac:dyDescent="0.25">
      <c r="A314" s="1">
        <v>45604</v>
      </c>
      <c r="B314" t="s">
        <v>361</v>
      </c>
      <c r="C314" t="s">
        <v>10</v>
      </c>
      <c r="D314">
        <v>2499.3200000000002</v>
      </c>
      <c r="E314" t="s">
        <v>37</v>
      </c>
      <c r="F314" t="s">
        <v>19</v>
      </c>
      <c r="G314" t="s">
        <v>20</v>
      </c>
      <c r="H314" t="s">
        <v>48</v>
      </c>
      <c r="I314" t="s">
        <v>43</v>
      </c>
      <c r="J314" t="str">
        <f>VLOOKUP(Table1[[#This Row],[City]],$M$3:$N$12,2,0)</f>
        <v>Massachusetts</v>
      </c>
    </row>
    <row r="315" spans="1:10" x14ac:dyDescent="0.25">
      <c r="A315" s="1">
        <v>45605</v>
      </c>
      <c r="B315" t="s">
        <v>362</v>
      </c>
      <c r="C315" t="s">
        <v>10</v>
      </c>
      <c r="D315">
        <v>1888.53</v>
      </c>
      <c r="E315" t="s">
        <v>18</v>
      </c>
      <c r="F315" t="s">
        <v>19</v>
      </c>
      <c r="G315" t="s">
        <v>20</v>
      </c>
      <c r="H315" t="s">
        <v>48</v>
      </c>
      <c r="I315" t="s">
        <v>22</v>
      </c>
      <c r="J315" t="str">
        <f>VLOOKUP(Table1[[#This Row],[City]],$M$3:$N$12,2,0)</f>
        <v>California</v>
      </c>
    </row>
    <row r="316" spans="1:10" x14ac:dyDescent="0.25">
      <c r="A316" s="1">
        <v>45606</v>
      </c>
      <c r="B316" t="s">
        <v>363</v>
      </c>
      <c r="C316" t="s">
        <v>17</v>
      </c>
      <c r="D316">
        <v>1499.35</v>
      </c>
      <c r="E316" t="s">
        <v>41</v>
      </c>
      <c r="F316" t="s">
        <v>12</v>
      </c>
      <c r="G316" t="s">
        <v>52</v>
      </c>
      <c r="H316" t="s">
        <v>14</v>
      </c>
      <c r="I316" t="s">
        <v>43</v>
      </c>
      <c r="J316" t="str">
        <f>VLOOKUP(Table1[[#This Row],[City]],$M$3:$N$12,2,0)</f>
        <v>Massachusetts</v>
      </c>
    </row>
    <row r="317" spans="1:10" x14ac:dyDescent="0.25">
      <c r="A317" s="1">
        <v>45607</v>
      </c>
      <c r="B317" t="s">
        <v>364</v>
      </c>
      <c r="C317" t="s">
        <v>17</v>
      </c>
      <c r="D317">
        <v>1933.07</v>
      </c>
      <c r="E317" t="s">
        <v>51</v>
      </c>
      <c r="F317" t="s">
        <v>25</v>
      </c>
      <c r="G317" t="s">
        <v>34</v>
      </c>
      <c r="H317" t="s">
        <v>67</v>
      </c>
      <c r="I317" t="s">
        <v>39</v>
      </c>
      <c r="J317" t="str">
        <f>VLOOKUP(Table1[[#This Row],[City]],$M$3:$N$12,2,0)</f>
        <v>Colorado</v>
      </c>
    </row>
    <row r="318" spans="1:10" x14ac:dyDescent="0.25">
      <c r="A318" s="1">
        <v>45608</v>
      </c>
      <c r="B318" t="s">
        <v>365</v>
      </c>
      <c r="C318" t="s">
        <v>10</v>
      </c>
      <c r="D318">
        <v>2112.44</v>
      </c>
      <c r="E318" t="s">
        <v>18</v>
      </c>
      <c r="F318" t="s">
        <v>19</v>
      </c>
      <c r="G318" t="s">
        <v>26</v>
      </c>
      <c r="H318" t="s">
        <v>14</v>
      </c>
      <c r="I318" t="s">
        <v>75</v>
      </c>
      <c r="J318" t="str">
        <f>VLOOKUP(Table1[[#This Row],[City]],$M$3:$N$12,2,0)</f>
        <v>Texas</v>
      </c>
    </row>
    <row r="319" spans="1:10" x14ac:dyDescent="0.25">
      <c r="A319" s="1">
        <v>45609</v>
      </c>
      <c r="B319" t="s">
        <v>366</v>
      </c>
      <c r="C319" t="s">
        <v>10</v>
      </c>
      <c r="D319">
        <v>3720.68</v>
      </c>
      <c r="E319" t="s">
        <v>30</v>
      </c>
      <c r="F319" t="s">
        <v>33</v>
      </c>
      <c r="G319" t="s">
        <v>13</v>
      </c>
      <c r="H319" t="s">
        <v>38</v>
      </c>
      <c r="I319" t="s">
        <v>28</v>
      </c>
      <c r="J319" t="str">
        <f>VLOOKUP(Table1[[#This Row],[City]],$M$3:$N$12,2,0)</f>
        <v>Illinois</v>
      </c>
    </row>
    <row r="320" spans="1:10" x14ac:dyDescent="0.25">
      <c r="A320" s="1">
        <v>45610</v>
      </c>
      <c r="B320" t="s">
        <v>367</v>
      </c>
      <c r="C320" t="s">
        <v>10</v>
      </c>
      <c r="D320">
        <v>1230.96</v>
      </c>
      <c r="E320" t="s">
        <v>37</v>
      </c>
      <c r="F320" t="s">
        <v>25</v>
      </c>
      <c r="G320" t="s">
        <v>52</v>
      </c>
      <c r="H320" t="s">
        <v>53</v>
      </c>
      <c r="I320" t="s">
        <v>63</v>
      </c>
      <c r="J320" t="str">
        <f>VLOOKUP(Table1[[#This Row],[City]],$M$3:$N$12,2,0)</f>
        <v>Washington</v>
      </c>
    </row>
    <row r="321" spans="1:10" x14ac:dyDescent="0.25">
      <c r="A321" s="1">
        <v>45611</v>
      </c>
      <c r="B321" t="s">
        <v>368</v>
      </c>
      <c r="C321" t="s">
        <v>17</v>
      </c>
      <c r="D321">
        <v>4536.47</v>
      </c>
      <c r="E321" t="s">
        <v>30</v>
      </c>
      <c r="F321" t="s">
        <v>19</v>
      </c>
      <c r="G321" t="s">
        <v>34</v>
      </c>
      <c r="H321" t="s">
        <v>53</v>
      </c>
      <c r="I321" t="s">
        <v>63</v>
      </c>
      <c r="J321" t="str">
        <f>VLOOKUP(Table1[[#This Row],[City]],$M$3:$N$12,2,0)</f>
        <v>Washington</v>
      </c>
    </row>
    <row r="322" spans="1:10" x14ac:dyDescent="0.25">
      <c r="A322" s="1">
        <v>45612</v>
      </c>
      <c r="B322" t="s">
        <v>369</v>
      </c>
      <c r="C322" t="s">
        <v>17</v>
      </c>
      <c r="D322">
        <v>3991.49</v>
      </c>
      <c r="E322" t="s">
        <v>18</v>
      </c>
      <c r="F322" t="s">
        <v>12</v>
      </c>
      <c r="G322" t="s">
        <v>52</v>
      </c>
      <c r="H322" t="s">
        <v>14</v>
      </c>
      <c r="I322" t="s">
        <v>75</v>
      </c>
      <c r="J322" t="str">
        <f>VLOOKUP(Table1[[#This Row],[City]],$M$3:$N$12,2,0)</f>
        <v>Texas</v>
      </c>
    </row>
    <row r="323" spans="1:10" x14ac:dyDescent="0.25">
      <c r="A323" s="1">
        <v>45613</v>
      </c>
      <c r="B323" t="s">
        <v>370</v>
      </c>
      <c r="C323" t="s">
        <v>17</v>
      </c>
      <c r="D323">
        <v>3554.79</v>
      </c>
      <c r="E323" t="s">
        <v>11</v>
      </c>
      <c r="F323" t="s">
        <v>25</v>
      </c>
      <c r="G323" t="s">
        <v>34</v>
      </c>
      <c r="H323" t="s">
        <v>27</v>
      </c>
      <c r="I323" t="s">
        <v>63</v>
      </c>
      <c r="J323" t="str">
        <f>VLOOKUP(Table1[[#This Row],[City]],$M$3:$N$12,2,0)</f>
        <v>Washington</v>
      </c>
    </row>
    <row r="324" spans="1:10" x14ac:dyDescent="0.25">
      <c r="A324" s="1">
        <v>45614</v>
      </c>
      <c r="B324" t="s">
        <v>371</v>
      </c>
      <c r="C324" t="s">
        <v>17</v>
      </c>
      <c r="D324">
        <v>3204.36</v>
      </c>
      <c r="E324" t="s">
        <v>41</v>
      </c>
      <c r="F324" t="s">
        <v>25</v>
      </c>
      <c r="G324" t="s">
        <v>34</v>
      </c>
      <c r="H324" t="s">
        <v>48</v>
      </c>
      <c r="I324" t="s">
        <v>15</v>
      </c>
      <c r="J324" t="str">
        <f>VLOOKUP(Table1[[#This Row],[City]],$M$3:$N$12,2,0)</f>
        <v>California</v>
      </c>
    </row>
    <row r="325" spans="1:10" x14ac:dyDescent="0.25">
      <c r="A325" s="1">
        <v>45615</v>
      </c>
      <c r="B325" t="s">
        <v>372</v>
      </c>
      <c r="C325" t="s">
        <v>10</v>
      </c>
      <c r="D325">
        <v>4919.01</v>
      </c>
      <c r="E325" t="s">
        <v>37</v>
      </c>
      <c r="F325" t="s">
        <v>33</v>
      </c>
      <c r="G325" t="s">
        <v>20</v>
      </c>
      <c r="H325" t="s">
        <v>21</v>
      </c>
      <c r="I325" t="s">
        <v>63</v>
      </c>
      <c r="J325" t="str">
        <f>VLOOKUP(Table1[[#This Row],[City]],$M$3:$N$12,2,0)</f>
        <v>Washington</v>
      </c>
    </row>
    <row r="326" spans="1:10" x14ac:dyDescent="0.25">
      <c r="A326" s="1">
        <v>45616</v>
      </c>
      <c r="B326" t="s">
        <v>373</v>
      </c>
      <c r="C326" t="s">
        <v>17</v>
      </c>
      <c r="D326">
        <v>2972.15</v>
      </c>
      <c r="E326" t="s">
        <v>47</v>
      </c>
      <c r="F326" t="s">
        <v>33</v>
      </c>
      <c r="G326" t="s">
        <v>13</v>
      </c>
      <c r="H326" t="s">
        <v>21</v>
      </c>
      <c r="I326" t="s">
        <v>43</v>
      </c>
      <c r="J326" t="str">
        <f>VLOOKUP(Table1[[#This Row],[City]],$M$3:$N$12,2,0)</f>
        <v>Massachusetts</v>
      </c>
    </row>
    <row r="327" spans="1:10" x14ac:dyDescent="0.25">
      <c r="A327" s="1">
        <v>45617</v>
      </c>
      <c r="B327" t="s">
        <v>374</v>
      </c>
      <c r="C327" t="s">
        <v>10</v>
      </c>
      <c r="D327">
        <v>3430.02</v>
      </c>
      <c r="E327" t="s">
        <v>47</v>
      </c>
      <c r="F327" t="s">
        <v>25</v>
      </c>
      <c r="G327" t="s">
        <v>52</v>
      </c>
      <c r="H327" t="s">
        <v>27</v>
      </c>
      <c r="I327" t="s">
        <v>28</v>
      </c>
      <c r="J327" t="str">
        <f>VLOOKUP(Table1[[#This Row],[City]],$M$3:$N$12,2,0)</f>
        <v>Illinois</v>
      </c>
    </row>
    <row r="328" spans="1:10" x14ac:dyDescent="0.25">
      <c r="A328" s="1">
        <v>45618</v>
      </c>
      <c r="B328" t="s">
        <v>375</v>
      </c>
      <c r="C328" t="s">
        <v>17</v>
      </c>
      <c r="D328">
        <v>3637.75</v>
      </c>
      <c r="E328" t="s">
        <v>41</v>
      </c>
      <c r="F328" t="s">
        <v>19</v>
      </c>
      <c r="G328" t="s">
        <v>34</v>
      </c>
      <c r="H328" t="s">
        <v>53</v>
      </c>
      <c r="I328" t="s">
        <v>15</v>
      </c>
      <c r="J328" t="str">
        <f>VLOOKUP(Table1[[#This Row],[City]],$M$3:$N$12,2,0)</f>
        <v>California</v>
      </c>
    </row>
    <row r="329" spans="1:10" x14ac:dyDescent="0.25">
      <c r="A329" s="1">
        <v>45619</v>
      </c>
      <c r="B329" t="s">
        <v>376</v>
      </c>
      <c r="C329" t="s">
        <v>10</v>
      </c>
      <c r="D329">
        <v>3761.32</v>
      </c>
      <c r="E329" t="s">
        <v>30</v>
      </c>
      <c r="F329" t="s">
        <v>12</v>
      </c>
      <c r="G329" t="s">
        <v>52</v>
      </c>
      <c r="H329" t="s">
        <v>57</v>
      </c>
      <c r="I329" t="s">
        <v>28</v>
      </c>
      <c r="J329" t="str">
        <f>VLOOKUP(Table1[[#This Row],[City]],$M$3:$N$12,2,0)</f>
        <v>Illinois</v>
      </c>
    </row>
    <row r="330" spans="1:10" x14ac:dyDescent="0.25">
      <c r="A330" s="1">
        <v>45620</v>
      </c>
      <c r="B330" t="s">
        <v>377</v>
      </c>
      <c r="C330" t="s">
        <v>10</v>
      </c>
      <c r="D330">
        <v>3358.96</v>
      </c>
      <c r="E330" t="s">
        <v>51</v>
      </c>
      <c r="F330" t="s">
        <v>33</v>
      </c>
      <c r="G330" t="s">
        <v>13</v>
      </c>
      <c r="H330" t="s">
        <v>53</v>
      </c>
      <c r="I330" t="s">
        <v>45</v>
      </c>
      <c r="J330" t="str">
        <f>VLOOKUP(Table1[[#This Row],[City]],$M$3:$N$12,2,0)</f>
        <v>Texas</v>
      </c>
    </row>
    <row r="331" spans="1:10" x14ac:dyDescent="0.25">
      <c r="A331" s="1">
        <v>45621</v>
      </c>
      <c r="B331" t="s">
        <v>378</v>
      </c>
      <c r="C331" t="s">
        <v>10</v>
      </c>
      <c r="D331">
        <v>3275</v>
      </c>
      <c r="E331" t="s">
        <v>61</v>
      </c>
      <c r="F331" t="s">
        <v>25</v>
      </c>
      <c r="G331" t="s">
        <v>52</v>
      </c>
      <c r="H331" t="s">
        <v>48</v>
      </c>
      <c r="I331" t="s">
        <v>28</v>
      </c>
      <c r="J331" t="str">
        <f>VLOOKUP(Table1[[#This Row],[City]],$M$3:$N$12,2,0)</f>
        <v>Illinois</v>
      </c>
    </row>
    <row r="332" spans="1:10" x14ac:dyDescent="0.25">
      <c r="A332" s="1">
        <v>45622</v>
      </c>
      <c r="B332" t="s">
        <v>379</v>
      </c>
      <c r="C332" t="s">
        <v>10</v>
      </c>
      <c r="D332">
        <v>3765.58</v>
      </c>
      <c r="E332" t="s">
        <v>41</v>
      </c>
      <c r="F332" t="s">
        <v>19</v>
      </c>
      <c r="G332" t="s">
        <v>13</v>
      </c>
      <c r="H332" t="s">
        <v>67</v>
      </c>
      <c r="I332" t="s">
        <v>58</v>
      </c>
      <c r="J332" t="str">
        <f>VLOOKUP(Table1[[#This Row],[City]],$M$3:$N$12,2,0)</f>
        <v>Florida</v>
      </c>
    </row>
    <row r="333" spans="1:10" x14ac:dyDescent="0.25">
      <c r="A333" s="1">
        <v>45623</v>
      </c>
      <c r="B333" t="s">
        <v>380</v>
      </c>
      <c r="C333" t="s">
        <v>10</v>
      </c>
      <c r="D333">
        <v>3405.97</v>
      </c>
      <c r="E333" t="s">
        <v>61</v>
      </c>
      <c r="F333" t="s">
        <v>19</v>
      </c>
      <c r="G333" t="s">
        <v>34</v>
      </c>
      <c r="H333" t="s">
        <v>14</v>
      </c>
      <c r="I333" t="s">
        <v>43</v>
      </c>
      <c r="J333" t="str">
        <f>VLOOKUP(Table1[[#This Row],[City]],$M$3:$N$12,2,0)</f>
        <v>Massachusetts</v>
      </c>
    </row>
    <row r="334" spans="1:10" x14ac:dyDescent="0.25">
      <c r="A334" s="1">
        <v>45624</v>
      </c>
      <c r="B334" t="s">
        <v>381</v>
      </c>
      <c r="C334" t="s">
        <v>17</v>
      </c>
      <c r="D334">
        <v>1654.28</v>
      </c>
      <c r="E334" t="s">
        <v>47</v>
      </c>
      <c r="F334" t="s">
        <v>25</v>
      </c>
      <c r="G334" t="s">
        <v>34</v>
      </c>
      <c r="H334" t="s">
        <v>42</v>
      </c>
      <c r="I334" t="s">
        <v>22</v>
      </c>
      <c r="J334" t="str">
        <f>VLOOKUP(Table1[[#This Row],[City]],$M$3:$N$12,2,0)</f>
        <v>California</v>
      </c>
    </row>
    <row r="335" spans="1:10" x14ac:dyDescent="0.25">
      <c r="A335" s="1">
        <v>45625</v>
      </c>
      <c r="B335" t="s">
        <v>382</v>
      </c>
      <c r="C335" t="s">
        <v>10</v>
      </c>
      <c r="D335">
        <v>4691.24</v>
      </c>
      <c r="E335" t="s">
        <v>24</v>
      </c>
      <c r="F335" t="s">
        <v>12</v>
      </c>
      <c r="G335" t="s">
        <v>52</v>
      </c>
      <c r="H335" t="s">
        <v>35</v>
      </c>
      <c r="I335" t="s">
        <v>15</v>
      </c>
      <c r="J335" t="str">
        <f>VLOOKUP(Table1[[#This Row],[City]],$M$3:$N$12,2,0)</f>
        <v>California</v>
      </c>
    </row>
    <row r="336" spans="1:10" x14ac:dyDescent="0.25">
      <c r="A336" s="1">
        <v>45626</v>
      </c>
      <c r="B336" t="s">
        <v>383</v>
      </c>
      <c r="C336" t="s">
        <v>10</v>
      </c>
      <c r="D336">
        <v>4565.1499999999996</v>
      </c>
      <c r="E336" t="s">
        <v>18</v>
      </c>
      <c r="F336" t="s">
        <v>33</v>
      </c>
      <c r="G336" t="s">
        <v>26</v>
      </c>
      <c r="H336" t="s">
        <v>57</v>
      </c>
      <c r="I336" t="s">
        <v>45</v>
      </c>
      <c r="J336" t="str">
        <f>VLOOKUP(Table1[[#This Row],[City]],$M$3:$N$12,2,0)</f>
        <v>Texas</v>
      </c>
    </row>
    <row r="337" spans="1:10" x14ac:dyDescent="0.25">
      <c r="A337" s="1">
        <v>45627</v>
      </c>
      <c r="B337" t="s">
        <v>384</v>
      </c>
      <c r="C337" t="s">
        <v>17</v>
      </c>
      <c r="D337">
        <v>2771.41</v>
      </c>
      <c r="E337" t="s">
        <v>51</v>
      </c>
      <c r="F337" t="s">
        <v>19</v>
      </c>
      <c r="G337" t="s">
        <v>34</v>
      </c>
      <c r="H337" t="s">
        <v>35</v>
      </c>
      <c r="I337" t="s">
        <v>28</v>
      </c>
      <c r="J337" t="str">
        <f>VLOOKUP(Table1[[#This Row],[City]],$M$3:$N$12,2,0)</f>
        <v>Illinois</v>
      </c>
    </row>
    <row r="338" spans="1:10" x14ac:dyDescent="0.25">
      <c r="A338" s="1">
        <v>45628</v>
      </c>
      <c r="B338" t="s">
        <v>385</v>
      </c>
      <c r="C338" t="s">
        <v>17</v>
      </c>
      <c r="D338">
        <v>3084.24</v>
      </c>
      <c r="E338" t="s">
        <v>41</v>
      </c>
      <c r="F338" t="s">
        <v>19</v>
      </c>
      <c r="G338" t="s">
        <v>26</v>
      </c>
      <c r="H338" t="s">
        <v>53</v>
      </c>
      <c r="I338" t="s">
        <v>31</v>
      </c>
      <c r="J338" t="str">
        <f>VLOOKUP(Table1[[#This Row],[City]],$M$3:$N$12,2,0)</f>
        <v>New York</v>
      </c>
    </row>
    <row r="339" spans="1:10" x14ac:dyDescent="0.25">
      <c r="A339" s="1">
        <v>45629</v>
      </c>
      <c r="B339" t="s">
        <v>386</v>
      </c>
      <c r="C339" t="s">
        <v>10</v>
      </c>
      <c r="D339">
        <v>2997.16</v>
      </c>
      <c r="E339" t="s">
        <v>11</v>
      </c>
      <c r="F339" t="s">
        <v>25</v>
      </c>
      <c r="G339" t="s">
        <v>26</v>
      </c>
      <c r="H339" t="s">
        <v>38</v>
      </c>
      <c r="I339" t="s">
        <v>39</v>
      </c>
      <c r="J339" t="str">
        <f>VLOOKUP(Table1[[#This Row],[City]],$M$3:$N$12,2,0)</f>
        <v>Colorado</v>
      </c>
    </row>
    <row r="340" spans="1:10" x14ac:dyDescent="0.25">
      <c r="A340" s="1">
        <v>45630</v>
      </c>
      <c r="B340" t="s">
        <v>387</v>
      </c>
      <c r="C340" t="s">
        <v>17</v>
      </c>
      <c r="D340">
        <v>1094.1300000000001</v>
      </c>
      <c r="E340" t="s">
        <v>24</v>
      </c>
      <c r="F340" t="s">
        <v>33</v>
      </c>
      <c r="G340" t="s">
        <v>52</v>
      </c>
      <c r="H340" t="s">
        <v>27</v>
      </c>
      <c r="I340" t="s">
        <v>28</v>
      </c>
      <c r="J340" t="str">
        <f>VLOOKUP(Table1[[#This Row],[City]],$M$3:$N$12,2,0)</f>
        <v>Illinois</v>
      </c>
    </row>
    <row r="341" spans="1:10" x14ac:dyDescent="0.25">
      <c r="A341" s="1">
        <v>45631</v>
      </c>
      <c r="B341" t="s">
        <v>388</v>
      </c>
      <c r="C341" t="s">
        <v>10</v>
      </c>
      <c r="D341">
        <v>3127.54</v>
      </c>
      <c r="E341" t="s">
        <v>24</v>
      </c>
      <c r="F341" t="s">
        <v>25</v>
      </c>
      <c r="G341" t="s">
        <v>52</v>
      </c>
      <c r="H341" t="s">
        <v>42</v>
      </c>
      <c r="I341" t="s">
        <v>63</v>
      </c>
      <c r="J341" t="str">
        <f>VLOOKUP(Table1[[#This Row],[City]],$M$3:$N$12,2,0)</f>
        <v>Washington</v>
      </c>
    </row>
    <row r="342" spans="1:10" x14ac:dyDescent="0.25">
      <c r="A342" s="1">
        <v>45632</v>
      </c>
      <c r="B342" t="s">
        <v>389</v>
      </c>
      <c r="C342" t="s">
        <v>17</v>
      </c>
      <c r="D342">
        <v>2927.73</v>
      </c>
      <c r="E342" t="s">
        <v>24</v>
      </c>
      <c r="F342" t="s">
        <v>33</v>
      </c>
      <c r="G342" t="s">
        <v>34</v>
      </c>
      <c r="H342" t="s">
        <v>53</v>
      </c>
      <c r="I342" t="s">
        <v>39</v>
      </c>
      <c r="J342" t="str">
        <f>VLOOKUP(Table1[[#This Row],[City]],$M$3:$N$12,2,0)</f>
        <v>Colorado</v>
      </c>
    </row>
    <row r="343" spans="1:10" x14ac:dyDescent="0.25">
      <c r="A343" s="1">
        <v>45633</v>
      </c>
      <c r="B343" t="s">
        <v>390</v>
      </c>
      <c r="C343" t="s">
        <v>10</v>
      </c>
      <c r="D343">
        <v>4839.3900000000003</v>
      </c>
      <c r="E343" t="s">
        <v>11</v>
      </c>
      <c r="F343" t="s">
        <v>19</v>
      </c>
      <c r="G343" t="s">
        <v>26</v>
      </c>
      <c r="H343" t="s">
        <v>48</v>
      </c>
      <c r="I343" t="s">
        <v>43</v>
      </c>
      <c r="J343" t="str">
        <f>VLOOKUP(Table1[[#This Row],[City]],$M$3:$N$12,2,0)</f>
        <v>Massachusetts</v>
      </c>
    </row>
    <row r="344" spans="1:10" x14ac:dyDescent="0.25">
      <c r="A344" s="1">
        <v>45634</v>
      </c>
      <c r="B344" t="s">
        <v>391</v>
      </c>
      <c r="C344" t="s">
        <v>10</v>
      </c>
      <c r="D344">
        <v>4085</v>
      </c>
      <c r="E344" t="s">
        <v>18</v>
      </c>
      <c r="F344" t="s">
        <v>25</v>
      </c>
      <c r="G344" t="s">
        <v>26</v>
      </c>
      <c r="H344" t="s">
        <v>38</v>
      </c>
      <c r="I344" t="s">
        <v>31</v>
      </c>
      <c r="J344" t="str">
        <f>VLOOKUP(Table1[[#This Row],[City]],$M$3:$N$12,2,0)</f>
        <v>New York</v>
      </c>
    </row>
    <row r="345" spans="1:10" x14ac:dyDescent="0.25">
      <c r="A345" s="1">
        <v>45635</v>
      </c>
      <c r="B345" t="s">
        <v>392</v>
      </c>
      <c r="C345" t="s">
        <v>10</v>
      </c>
      <c r="D345">
        <v>2365.2800000000002</v>
      </c>
      <c r="E345" t="s">
        <v>47</v>
      </c>
      <c r="F345" t="s">
        <v>25</v>
      </c>
      <c r="G345" t="s">
        <v>52</v>
      </c>
      <c r="H345" t="s">
        <v>38</v>
      </c>
      <c r="I345" t="s">
        <v>43</v>
      </c>
      <c r="J345" t="str">
        <f>VLOOKUP(Table1[[#This Row],[City]],$M$3:$N$12,2,0)</f>
        <v>Massachusetts</v>
      </c>
    </row>
    <row r="346" spans="1:10" x14ac:dyDescent="0.25">
      <c r="A346" s="1">
        <v>45636</v>
      </c>
      <c r="B346" t="s">
        <v>393</v>
      </c>
      <c r="C346" t="s">
        <v>10</v>
      </c>
      <c r="D346">
        <v>1646.08</v>
      </c>
      <c r="E346" t="s">
        <v>11</v>
      </c>
      <c r="F346" t="s">
        <v>12</v>
      </c>
      <c r="G346" t="s">
        <v>13</v>
      </c>
      <c r="H346" t="s">
        <v>48</v>
      </c>
      <c r="I346" t="s">
        <v>63</v>
      </c>
      <c r="J346" t="str">
        <f>VLOOKUP(Table1[[#This Row],[City]],$M$3:$N$12,2,0)</f>
        <v>Washington</v>
      </c>
    </row>
    <row r="347" spans="1:10" x14ac:dyDescent="0.25">
      <c r="A347" s="1">
        <v>45637</v>
      </c>
      <c r="B347" t="s">
        <v>394</v>
      </c>
      <c r="C347" t="s">
        <v>17</v>
      </c>
      <c r="D347">
        <v>3455.14</v>
      </c>
      <c r="E347" t="s">
        <v>47</v>
      </c>
      <c r="F347" t="s">
        <v>19</v>
      </c>
      <c r="G347" t="s">
        <v>13</v>
      </c>
      <c r="H347" t="s">
        <v>67</v>
      </c>
      <c r="I347" t="s">
        <v>22</v>
      </c>
      <c r="J347" t="str">
        <f>VLOOKUP(Table1[[#This Row],[City]],$M$3:$N$12,2,0)</f>
        <v>California</v>
      </c>
    </row>
    <row r="348" spans="1:10" x14ac:dyDescent="0.25">
      <c r="A348" s="1">
        <v>45638</v>
      </c>
      <c r="B348" t="s">
        <v>395</v>
      </c>
      <c r="C348" t="s">
        <v>17</v>
      </c>
      <c r="D348">
        <v>4438.3999999999996</v>
      </c>
      <c r="E348" t="s">
        <v>61</v>
      </c>
      <c r="F348" t="s">
        <v>33</v>
      </c>
      <c r="G348" t="s">
        <v>52</v>
      </c>
      <c r="H348" t="s">
        <v>21</v>
      </c>
      <c r="I348" t="s">
        <v>28</v>
      </c>
      <c r="J348" t="str">
        <f>VLOOKUP(Table1[[#This Row],[City]],$M$3:$N$12,2,0)</f>
        <v>Illinois</v>
      </c>
    </row>
    <row r="349" spans="1:10" x14ac:dyDescent="0.25">
      <c r="A349" s="1">
        <v>45639</v>
      </c>
      <c r="B349" t="s">
        <v>396</v>
      </c>
      <c r="C349" t="s">
        <v>17</v>
      </c>
      <c r="D349">
        <v>3514.35</v>
      </c>
      <c r="E349" t="s">
        <v>51</v>
      </c>
      <c r="F349" t="s">
        <v>19</v>
      </c>
      <c r="G349" t="s">
        <v>52</v>
      </c>
      <c r="H349" t="s">
        <v>38</v>
      </c>
      <c r="I349" t="s">
        <v>58</v>
      </c>
      <c r="J349" t="str">
        <f>VLOOKUP(Table1[[#This Row],[City]],$M$3:$N$12,2,0)</f>
        <v>Florida</v>
      </c>
    </row>
    <row r="350" spans="1:10" x14ac:dyDescent="0.25">
      <c r="A350" s="1">
        <v>45640</v>
      </c>
      <c r="B350" t="s">
        <v>397</v>
      </c>
      <c r="C350" t="s">
        <v>17</v>
      </c>
      <c r="D350">
        <v>4637.42</v>
      </c>
      <c r="E350" t="s">
        <v>37</v>
      </c>
      <c r="F350" t="s">
        <v>33</v>
      </c>
      <c r="G350" t="s">
        <v>13</v>
      </c>
      <c r="H350" t="s">
        <v>48</v>
      </c>
      <c r="I350" t="s">
        <v>22</v>
      </c>
      <c r="J350" t="str">
        <f>VLOOKUP(Table1[[#This Row],[City]],$M$3:$N$12,2,0)</f>
        <v>California</v>
      </c>
    </row>
    <row r="351" spans="1:10" x14ac:dyDescent="0.25">
      <c r="A351" s="1">
        <v>45641</v>
      </c>
      <c r="B351" t="s">
        <v>398</v>
      </c>
      <c r="C351" t="s">
        <v>17</v>
      </c>
      <c r="D351">
        <v>4226.01</v>
      </c>
      <c r="E351" t="s">
        <v>18</v>
      </c>
      <c r="F351" t="s">
        <v>25</v>
      </c>
      <c r="G351" t="s">
        <v>52</v>
      </c>
      <c r="H351" t="s">
        <v>53</v>
      </c>
      <c r="I351" t="s">
        <v>28</v>
      </c>
      <c r="J351" t="str">
        <f>VLOOKUP(Table1[[#This Row],[City]],$M$3:$N$12,2,0)</f>
        <v>Illinois</v>
      </c>
    </row>
    <row r="352" spans="1:10" x14ac:dyDescent="0.25">
      <c r="A352" s="1">
        <v>45642</v>
      </c>
      <c r="B352" t="s">
        <v>399</v>
      </c>
      <c r="C352" t="s">
        <v>10</v>
      </c>
      <c r="D352">
        <v>4853.29</v>
      </c>
      <c r="E352" t="s">
        <v>24</v>
      </c>
      <c r="F352" t="s">
        <v>12</v>
      </c>
      <c r="G352" t="s">
        <v>52</v>
      </c>
      <c r="H352" t="s">
        <v>14</v>
      </c>
      <c r="I352" t="s">
        <v>39</v>
      </c>
      <c r="J352" t="str">
        <f>VLOOKUP(Table1[[#This Row],[City]],$M$3:$N$12,2,0)</f>
        <v>Colorado</v>
      </c>
    </row>
    <row r="353" spans="1:10" x14ac:dyDescent="0.25">
      <c r="A353" s="1">
        <v>45643</v>
      </c>
      <c r="B353" t="s">
        <v>400</v>
      </c>
      <c r="C353" t="s">
        <v>10</v>
      </c>
      <c r="D353">
        <v>2176.5100000000002</v>
      </c>
      <c r="E353" t="s">
        <v>18</v>
      </c>
      <c r="F353" t="s">
        <v>33</v>
      </c>
      <c r="G353" t="s">
        <v>20</v>
      </c>
      <c r="H353" t="s">
        <v>35</v>
      </c>
      <c r="I353" t="s">
        <v>31</v>
      </c>
      <c r="J353" t="str">
        <f>VLOOKUP(Table1[[#This Row],[City]],$M$3:$N$12,2,0)</f>
        <v>New York</v>
      </c>
    </row>
    <row r="354" spans="1:10" x14ac:dyDescent="0.25">
      <c r="A354" s="1">
        <v>45644</v>
      </c>
      <c r="B354" t="s">
        <v>401</v>
      </c>
      <c r="C354" t="s">
        <v>17</v>
      </c>
      <c r="D354">
        <v>1356.74</v>
      </c>
      <c r="E354" t="s">
        <v>61</v>
      </c>
      <c r="F354" t="s">
        <v>25</v>
      </c>
      <c r="G354" t="s">
        <v>52</v>
      </c>
      <c r="H354" t="s">
        <v>42</v>
      </c>
      <c r="I354" t="s">
        <v>39</v>
      </c>
      <c r="J354" t="str">
        <f>VLOOKUP(Table1[[#This Row],[City]],$M$3:$N$12,2,0)</f>
        <v>Colorado</v>
      </c>
    </row>
    <row r="355" spans="1:10" x14ac:dyDescent="0.25">
      <c r="A355" s="1">
        <v>45645</v>
      </c>
      <c r="B355" t="s">
        <v>402</v>
      </c>
      <c r="C355" t="s">
        <v>17</v>
      </c>
      <c r="D355">
        <v>1561.32</v>
      </c>
      <c r="E355" t="s">
        <v>37</v>
      </c>
      <c r="F355" t="s">
        <v>19</v>
      </c>
      <c r="G355" t="s">
        <v>34</v>
      </c>
      <c r="H355" t="s">
        <v>48</v>
      </c>
      <c r="I355" t="s">
        <v>22</v>
      </c>
      <c r="J355" t="str">
        <f>VLOOKUP(Table1[[#This Row],[City]],$M$3:$N$12,2,0)</f>
        <v>California</v>
      </c>
    </row>
    <row r="356" spans="1:10" x14ac:dyDescent="0.25">
      <c r="A356" s="1">
        <v>45646</v>
      </c>
      <c r="B356" t="s">
        <v>403</v>
      </c>
      <c r="C356" t="s">
        <v>17</v>
      </c>
      <c r="D356">
        <v>2073.44</v>
      </c>
      <c r="E356" t="s">
        <v>51</v>
      </c>
      <c r="F356" t="s">
        <v>19</v>
      </c>
      <c r="G356" t="s">
        <v>34</v>
      </c>
      <c r="H356" t="s">
        <v>21</v>
      </c>
      <c r="I356" t="s">
        <v>39</v>
      </c>
      <c r="J356" t="str">
        <f>VLOOKUP(Table1[[#This Row],[City]],$M$3:$N$12,2,0)</f>
        <v>Colorado</v>
      </c>
    </row>
    <row r="357" spans="1:10" x14ac:dyDescent="0.25">
      <c r="A357" s="1">
        <v>45647</v>
      </c>
      <c r="B357" t="s">
        <v>404</v>
      </c>
      <c r="C357" t="s">
        <v>17</v>
      </c>
      <c r="D357">
        <v>3655.58</v>
      </c>
      <c r="E357" t="s">
        <v>47</v>
      </c>
      <c r="F357" t="s">
        <v>33</v>
      </c>
      <c r="G357" t="s">
        <v>26</v>
      </c>
      <c r="H357" t="s">
        <v>48</v>
      </c>
      <c r="I357" t="s">
        <v>75</v>
      </c>
      <c r="J357" t="str">
        <f>VLOOKUP(Table1[[#This Row],[City]],$M$3:$N$12,2,0)</f>
        <v>Texas</v>
      </c>
    </row>
    <row r="358" spans="1:10" x14ac:dyDescent="0.25">
      <c r="A358" s="1">
        <v>45648</v>
      </c>
      <c r="B358" t="s">
        <v>405</v>
      </c>
      <c r="C358" t="s">
        <v>10</v>
      </c>
      <c r="D358">
        <v>2208.6799999999998</v>
      </c>
      <c r="E358" t="s">
        <v>47</v>
      </c>
      <c r="F358" t="s">
        <v>12</v>
      </c>
      <c r="G358" t="s">
        <v>34</v>
      </c>
      <c r="H358" t="s">
        <v>67</v>
      </c>
      <c r="I358" t="s">
        <v>22</v>
      </c>
      <c r="J358" t="str">
        <f>VLOOKUP(Table1[[#This Row],[City]],$M$3:$N$12,2,0)</f>
        <v>California</v>
      </c>
    </row>
    <row r="359" spans="1:10" x14ac:dyDescent="0.25">
      <c r="A359" s="1">
        <v>45649</v>
      </c>
      <c r="B359" t="s">
        <v>406</v>
      </c>
      <c r="C359" t="s">
        <v>10</v>
      </c>
      <c r="D359">
        <v>3270.86</v>
      </c>
      <c r="E359" t="s">
        <v>37</v>
      </c>
      <c r="F359" t="s">
        <v>19</v>
      </c>
      <c r="G359" t="s">
        <v>26</v>
      </c>
      <c r="H359" t="s">
        <v>67</v>
      </c>
      <c r="I359" t="s">
        <v>31</v>
      </c>
      <c r="J359" t="str">
        <f>VLOOKUP(Table1[[#This Row],[City]],$M$3:$N$12,2,0)</f>
        <v>New York</v>
      </c>
    </row>
    <row r="360" spans="1:10" x14ac:dyDescent="0.25">
      <c r="A360" s="1">
        <v>45650</v>
      </c>
      <c r="B360" t="s">
        <v>407</v>
      </c>
      <c r="C360" t="s">
        <v>10</v>
      </c>
      <c r="D360">
        <v>1756.65</v>
      </c>
      <c r="E360" t="s">
        <v>11</v>
      </c>
      <c r="F360" t="s">
        <v>19</v>
      </c>
      <c r="G360" t="s">
        <v>34</v>
      </c>
      <c r="H360" t="s">
        <v>21</v>
      </c>
      <c r="I360" t="s">
        <v>22</v>
      </c>
      <c r="J360" t="str">
        <f>VLOOKUP(Table1[[#This Row],[City]],$M$3:$N$12,2,0)</f>
        <v>California</v>
      </c>
    </row>
    <row r="361" spans="1:10" x14ac:dyDescent="0.25">
      <c r="A361" s="1">
        <v>45651</v>
      </c>
      <c r="B361" t="s">
        <v>408</v>
      </c>
      <c r="C361" t="s">
        <v>17</v>
      </c>
      <c r="D361">
        <v>4252.93</v>
      </c>
      <c r="E361" t="s">
        <v>37</v>
      </c>
      <c r="F361" t="s">
        <v>12</v>
      </c>
      <c r="G361" t="s">
        <v>20</v>
      </c>
      <c r="H361" t="s">
        <v>57</v>
      </c>
      <c r="I361" t="s">
        <v>22</v>
      </c>
      <c r="J361" t="str">
        <f>VLOOKUP(Table1[[#This Row],[City]],$M$3:$N$12,2,0)</f>
        <v>California</v>
      </c>
    </row>
    <row r="362" spans="1:10" x14ac:dyDescent="0.25">
      <c r="A362" s="1">
        <v>45652</v>
      </c>
      <c r="B362" t="s">
        <v>409</v>
      </c>
      <c r="C362" t="s">
        <v>17</v>
      </c>
      <c r="D362">
        <v>2615.31</v>
      </c>
      <c r="E362" t="s">
        <v>18</v>
      </c>
      <c r="F362" t="s">
        <v>33</v>
      </c>
      <c r="G362" t="s">
        <v>13</v>
      </c>
      <c r="H362" t="s">
        <v>14</v>
      </c>
      <c r="I362" t="s">
        <v>31</v>
      </c>
      <c r="J362" t="str">
        <f>VLOOKUP(Table1[[#This Row],[City]],$M$3:$N$12,2,0)</f>
        <v>New York</v>
      </c>
    </row>
    <row r="363" spans="1:10" x14ac:dyDescent="0.25">
      <c r="A363" s="1">
        <v>45653</v>
      </c>
      <c r="B363" t="s">
        <v>410</v>
      </c>
      <c r="C363" t="s">
        <v>10</v>
      </c>
      <c r="D363">
        <v>4593.04</v>
      </c>
      <c r="E363" t="s">
        <v>18</v>
      </c>
      <c r="F363" t="s">
        <v>12</v>
      </c>
      <c r="G363" t="s">
        <v>52</v>
      </c>
      <c r="H363" t="s">
        <v>14</v>
      </c>
      <c r="I363" t="s">
        <v>28</v>
      </c>
      <c r="J363" t="str">
        <f>VLOOKUP(Table1[[#This Row],[City]],$M$3:$N$12,2,0)</f>
        <v>Illinois</v>
      </c>
    </row>
    <row r="364" spans="1:10" x14ac:dyDescent="0.25">
      <c r="A364" s="1">
        <v>45654</v>
      </c>
      <c r="B364" t="s">
        <v>411</v>
      </c>
      <c r="C364" t="s">
        <v>10</v>
      </c>
      <c r="D364">
        <v>4961.7</v>
      </c>
      <c r="E364" t="s">
        <v>47</v>
      </c>
      <c r="F364" t="s">
        <v>19</v>
      </c>
      <c r="G364" t="s">
        <v>34</v>
      </c>
      <c r="H364" t="s">
        <v>21</v>
      </c>
      <c r="I364" t="s">
        <v>22</v>
      </c>
      <c r="J364" t="str">
        <f>VLOOKUP(Table1[[#This Row],[City]],$M$3:$N$12,2,0)</f>
        <v>California</v>
      </c>
    </row>
    <row r="365" spans="1:10" x14ac:dyDescent="0.25">
      <c r="A365" s="1">
        <v>45655</v>
      </c>
      <c r="B365" t="s">
        <v>412</v>
      </c>
      <c r="C365" t="s">
        <v>10</v>
      </c>
      <c r="D365">
        <v>4275.04</v>
      </c>
      <c r="E365" t="s">
        <v>24</v>
      </c>
      <c r="F365" t="s">
        <v>12</v>
      </c>
      <c r="G365" t="s">
        <v>34</v>
      </c>
      <c r="H365" t="s">
        <v>14</v>
      </c>
      <c r="I365" t="s">
        <v>28</v>
      </c>
      <c r="J365" t="str">
        <f>VLOOKUP(Table1[[#This Row],[City]],$M$3:$N$12,2,0)</f>
        <v>Illinois</v>
      </c>
    </row>
    <row r="366" spans="1:10" x14ac:dyDescent="0.25">
      <c r="A366" s="1">
        <v>45656</v>
      </c>
      <c r="B366" t="s">
        <v>413</v>
      </c>
      <c r="C366" t="s">
        <v>10</v>
      </c>
      <c r="D366">
        <v>4988.93</v>
      </c>
      <c r="E366" t="s">
        <v>51</v>
      </c>
      <c r="F366" t="s">
        <v>19</v>
      </c>
      <c r="G366" t="s">
        <v>13</v>
      </c>
      <c r="H366" t="s">
        <v>14</v>
      </c>
      <c r="I366" t="s">
        <v>15</v>
      </c>
      <c r="J366" t="str">
        <f>VLOOKUP(Table1[[#This Row],[City]],$M$3:$N$12,2,0)</f>
        <v>California</v>
      </c>
    </row>
    <row r="367" spans="1:10" x14ac:dyDescent="0.25">
      <c r="A367" s="1">
        <v>45657</v>
      </c>
      <c r="B367" t="s">
        <v>414</v>
      </c>
      <c r="C367" t="s">
        <v>10</v>
      </c>
      <c r="D367">
        <v>3357.13</v>
      </c>
      <c r="E367" t="s">
        <v>24</v>
      </c>
      <c r="F367" t="s">
        <v>25</v>
      </c>
      <c r="G367" t="s">
        <v>34</v>
      </c>
      <c r="H367" t="s">
        <v>57</v>
      </c>
      <c r="I367" t="s">
        <v>15</v>
      </c>
      <c r="J367" t="str">
        <f>VLOOKUP(Table1[[#This Row],[City]],$M$3:$N$12,2,0)</f>
        <v>California</v>
      </c>
    </row>
    <row r="368" spans="1:10" x14ac:dyDescent="0.25">
      <c r="A368" s="1">
        <v>45658</v>
      </c>
      <c r="B368" t="s">
        <v>415</v>
      </c>
      <c r="C368" t="s">
        <v>10</v>
      </c>
      <c r="D368">
        <v>4076.69</v>
      </c>
      <c r="E368" t="s">
        <v>41</v>
      </c>
      <c r="F368" t="s">
        <v>25</v>
      </c>
      <c r="G368" t="s">
        <v>20</v>
      </c>
      <c r="H368" t="s">
        <v>14</v>
      </c>
      <c r="I368" t="s">
        <v>22</v>
      </c>
      <c r="J368" t="str">
        <f>VLOOKUP(Table1[[#This Row],[City]],$M$3:$N$12,2,0)</f>
        <v>California</v>
      </c>
    </row>
    <row r="369" spans="1:10" x14ac:dyDescent="0.25">
      <c r="A369" s="1">
        <v>45659</v>
      </c>
      <c r="B369" t="s">
        <v>416</v>
      </c>
      <c r="C369" t="s">
        <v>17</v>
      </c>
      <c r="D369">
        <v>2422.9699999999998</v>
      </c>
      <c r="E369" t="s">
        <v>51</v>
      </c>
      <c r="F369" t="s">
        <v>19</v>
      </c>
      <c r="G369" t="s">
        <v>13</v>
      </c>
      <c r="H369" t="s">
        <v>21</v>
      </c>
      <c r="I369" t="s">
        <v>15</v>
      </c>
      <c r="J369" t="str">
        <f>VLOOKUP(Table1[[#This Row],[City]],$M$3:$N$12,2,0)</f>
        <v>California</v>
      </c>
    </row>
    <row r="370" spans="1:10" x14ac:dyDescent="0.25">
      <c r="A370" s="1">
        <v>45660</v>
      </c>
      <c r="B370" t="s">
        <v>417</v>
      </c>
      <c r="C370" t="s">
        <v>10</v>
      </c>
      <c r="D370">
        <v>4975.8500000000004</v>
      </c>
      <c r="E370" t="s">
        <v>24</v>
      </c>
      <c r="F370" t="s">
        <v>33</v>
      </c>
      <c r="G370" t="s">
        <v>52</v>
      </c>
      <c r="H370" t="s">
        <v>38</v>
      </c>
      <c r="I370" t="s">
        <v>28</v>
      </c>
      <c r="J370" t="str">
        <f>VLOOKUP(Table1[[#This Row],[City]],$M$3:$N$12,2,0)</f>
        <v>Illinois</v>
      </c>
    </row>
    <row r="371" spans="1:10" x14ac:dyDescent="0.25">
      <c r="A371" s="1">
        <v>45661</v>
      </c>
      <c r="B371" t="s">
        <v>418</v>
      </c>
      <c r="C371" t="s">
        <v>17</v>
      </c>
      <c r="D371">
        <v>1867.39</v>
      </c>
      <c r="E371" t="s">
        <v>41</v>
      </c>
      <c r="F371" t="s">
        <v>19</v>
      </c>
      <c r="G371" t="s">
        <v>26</v>
      </c>
      <c r="H371" t="s">
        <v>38</v>
      </c>
      <c r="I371" t="s">
        <v>45</v>
      </c>
      <c r="J371" t="str">
        <f>VLOOKUP(Table1[[#This Row],[City]],$M$3:$N$12,2,0)</f>
        <v>Texas</v>
      </c>
    </row>
    <row r="372" spans="1:10" x14ac:dyDescent="0.25">
      <c r="A372" s="1">
        <v>45662</v>
      </c>
      <c r="B372" t="s">
        <v>419</v>
      </c>
      <c r="C372" t="s">
        <v>17</v>
      </c>
      <c r="D372">
        <v>2348.77</v>
      </c>
      <c r="E372" t="s">
        <v>51</v>
      </c>
      <c r="F372" t="s">
        <v>12</v>
      </c>
      <c r="G372" t="s">
        <v>20</v>
      </c>
      <c r="H372" t="s">
        <v>42</v>
      </c>
      <c r="I372" t="s">
        <v>63</v>
      </c>
      <c r="J372" t="str">
        <f>VLOOKUP(Table1[[#This Row],[City]],$M$3:$N$12,2,0)</f>
        <v>Washington</v>
      </c>
    </row>
    <row r="373" spans="1:10" x14ac:dyDescent="0.25">
      <c r="A373" s="1">
        <v>45663</v>
      </c>
      <c r="B373" t="s">
        <v>420</v>
      </c>
      <c r="C373" t="s">
        <v>17</v>
      </c>
      <c r="D373">
        <v>1944.11</v>
      </c>
      <c r="E373" t="s">
        <v>37</v>
      </c>
      <c r="F373" t="s">
        <v>12</v>
      </c>
      <c r="G373" t="s">
        <v>20</v>
      </c>
      <c r="H373" t="s">
        <v>38</v>
      </c>
      <c r="I373" t="s">
        <v>58</v>
      </c>
      <c r="J373" t="str">
        <f>VLOOKUP(Table1[[#This Row],[City]],$M$3:$N$12,2,0)</f>
        <v>Florida</v>
      </c>
    </row>
    <row r="374" spans="1:10" x14ac:dyDescent="0.25">
      <c r="A374" s="1">
        <v>45664</v>
      </c>
      <c r="B374" t="s">
        <v>421</v>
      </c>
      <c r="C374" t="s">
        <v>10</v>
      </c>
      <c r="D374">
        <v>1949.89</v>
      </c>
      <c r="E374" t="s">
        <v>51</v>
      </c>
      <c r="F374" t="s">
        <v>19</v>
      </c>
      <c r="G374" t="s">
        <v>52</v>
      </c>
      <c r="H374" t="s">
        <v>57</v>
      </c>
      <c r="I374" t="s">
        <v>22</v>
      </c>
      <c r="J374" t="str">
        <f>VLOOKUP(Table1[[#This Row],[City]],$M$3:$N$12,2,0)</f>
        <v>California</v>
      </c>
    </row>
    <row r="375" spans="1:10" x14ac:dyDescent="0.25">
      <c r="A375" s="1">
        <v>45665</v>
      </c>
      <c r="B375" t="s">
        <v>422</v>
      </c>
      <c r="C375" t="s">
        <v>17</v>
      </c>
      <c r="D375">
        <v>1406.66</v>
      </c>
      <c r="E375" t="s">
        <v>11</v>
      </c>
      <c r="F375" t="s">
        <v>19</v>
      </c>
      <c r="G375" t="s">
        <v>20</v>
      </c>
      <c r="H375" t="s">
        <v>57</v>
      </c>
      <c r="I375" t="s">
        <v>43</v>
      </c>
      <c r="J375" t="str">
        <f>VLOOKUP(Table1[[#This Row],[City]],$M$3:$N$12,2,0)</f>
        <v>Massachusetts</v>
      </c>
    </row>
    <row r="376" spans="1:10" x14ac:dyDescent="0.25">
      <c r="A376" s="1">
        <v>45666</v>
      </c>
      <c r="B376" t="s">
        <v>423</v>
      </c>
      <c r="C376" t="s">
        <v>17</v>
      </c>
      <c r="D376">
        <v>2455.91</v>
      </c>
      <c r="E376" t="s">
        <v>51</v>
      </c>
      <c r="F376" t="s">
        <v>25</v>
      </c>
      <c r="G376" t="s">
        <v>34</v>
      </c>
      <c r="H376" t="s">
        <v>14</v>
      </c>
      <c r="I376" t="s">
        <v>28</v>
      </c>
      <c r="J376" t="str">
        <f>VLOOKUP(Table1[[#This Row],[City]],$M$3:$N$12,2,0)</f>
        <v>Illinois</v>
      </c>
    </row>
    <row r="377" spans="1:10" x14ac:dyDescent="0.25">
      <c r="A377" s="1">
        <v>45667</v>
      </c>
      <c r="B377" t="s">
        <v>424</v>
      </c>
      <c r="C377" t="s">
        <v>17</v>
      </c>
      <c r="D377">
        <v>4495.54</v>
      </c>
      <c r="E377" t="s">
        <v>61</v>
      </c>
      <c r="F377" t="s">
        <v>25</v>
      </c>
      <c r="G377" t="s">
        <v>26</v>
      </c>
      <c r="H377" t="s">
        <v>42</v>
      </c>
      <c r="I377" t="s">
        <v>58</v>
      </c>
      <c r="J377" t="str">
        <f>VLOOKUP(Table1[[#This Row],[City]],$M$3:$N$12,2,0)</f>
        <v>Florida</v>
      </c>
    </row>
    <row r="378" spans="1:10" x14ac:dyDescent="0.25">
      <c r="A378" s="1">
        <v>45668</v>
      </c>
      <c r="B378" t="s">
        <v>425</v>
      </c>
      <c r="C378" t="s">
        <v>17</v>
      </c>
      <c r="D378">
        <v>3825.45</v>
      </c>
      <c r="E378" t="s">
        <v>47</v>
      </c>
      <c r="F378" t="s">
        <v>33</v>
      </c>
      <c r="G378" t="s">
        <v>34</v>
      </c>
      <c r="H378" t="s">
        <v>21</v>
      </c>
      <c r="I378" t="s">
        <v>15</v>
      </c>
      <c r="J378" t="str">
        <f>VLOOKUP(Table1[[#This Row],[City]],$M$3:$N$12,2,0)</f>
        <v>California</v>
      </c>
    </row>
    <row r="379" spans="1:10" x14ac:dyDescent="0.25">
      <c r="A379" s="1">
        <v>45669</v>
      </c>
      <c r="B379" t="s">
        <v>426</v>
      </c>
      <c r="C379" t="s">
        <v>10</v>
      </c>
      <c r="D379">
        <v>4836.25</v>
      </c>
      <c r="E379" t="s">
        <v>11</v>
      </c>
      <c r="F379" t="s">
        <v>33</v>
      </c>
      <c r="G379" t="s">
        <v>34</v>
      </c>
      <c r="H379" t="s">
        <v>48</v>
      </c>
      <c r="I379" t="s">
        <v>63</v>
      </c>
      <c r="J379" t="str">
        <f>VLOOKUP(Table1[[#This Row],[City]],$M$3:$N$12,2,0)</f>
        <v>Washington</v>
      </c>
    </row>
    <row r="380" spans="1:10" x14ac:dyDescent="0.25">
      <c r="A380" s="1">
        <v>45670</v>
      </c>
      <c r="B380" t="s">
        <v>427</v>
      </c>
      <c r="C380" t="s">
        <v>10</v>
      </c>
      <c r="D380">
        <v>4966.3500000000004</v>
      </c>
      <c r="E380" t="s">
        <v>18</v>
      </c>
      <c r="F380" t="s">
        <v>19</v>
      </c>
      <c r="G380" t="s">
        <v>34</v>
      </c>
      <c r="H380" t="s">
        <v>35</v>
      </c>
      <c r="I380" t="s">
        <v>43</v>
      </c>
      <c r="J380" t="str">
        <f>VLOOKUP(Table1[[#This Row],[City]],$M$3:$N$12,2,0)</f>
        <v>Massachusetts</v>
      </c>
    </row>
    <row r="381" spans="1:10" x14ac:dyDescent="0.25">
      <c r="A381" s="1">
        <v>45671</v>
      </c>
      <c r="B381" t="s">
        <v>428</v>
      </c>
      <c r="C381" t="s">
        <v>10</v>
      </c>
      <c r="D381">
        <v>1403.06</v>
      </c>
      <c r="E381" t="s">
        <v>51</v>
      </c>
      <c r="F381" t="s">
        <v>19</v>
      </c>
      <c r="G381" t="s">
        <v>34</v>
      </c>
      <c r="H381" t="s">
        <v>48</v>
      </c>
      <c r="I381" t="s">
        <v>31</v>
      </c>
      <c r="J381" t="str">
        <f>VLOOKUP(Table1[[#This Row],[City]],$M$3:$N$12,2,0)</f>
        <v>New York</v>
      </c>
    </row>
    <row r="382" spans="1:10" x14ac:dyDescent="0.25">
      <c r="A382" s="1">
        <v>45672</v>
      </c>
      <c r="B382" t="s">
        <v>429</v>
      </c>
      <c r="C382" t="s">
        <v>17</v>
      </c>
      <c r="D382">
        <v>4104.6400000000003</v>
      </c>
      <c r="E382" t="s">
        <v>11</v>
      </c>
      <c r="F382" t="s">
        <v>33</v>
      </c>
      <c r="G382" t="s">
        <v>13</v>
      </c>
      <c r="H382" t="s">
        <v>35</v>
      </c>
      <c r="I382" t="s">
        <v>15</v>
      </c>
      <c r="J382" t="str">
        <f>VLOOKUP(Table1[[#This Row],[City]],$M$3:$N$12,2,0)</f>
        <v>California</v>
      </c>
    </row>
    <row r="383" spans="1:10" x14ac:dyDescent="0.25">
      <c r="A383" s="1">
        <v>45673</v>
      </c>
      <c r="B383" t="s">
        <v>430</v>
      </c>
      <c r="C383" t="s">
        <v>17</v>
      </c>
      <c r="D383">
        <v>3800.86</v>
      </c>
      <c r="E383" t="s">
        <v>47</v>
      </c>
      <c r="F383" t="s">
        <v>12</v>
      </c>
      <c r="G383" t="s">
        <v>26</v>
      </c>
      <c r="H383" t="s">
        <v>48</v>
      </c>
      <c r="I383" t="s">
        <v>45</v>
      </c>
      <c r="J383" t="str">
        <f>VLOOKUP(Table1[[#This Row],[City]],$M$3:$N$12,2,0)</f>
        <v>Texas</v>
      </c>
    </row>
    <row r="384" spans="1:10" x14ac:dyDescent="0.25">
      <c r="A384" s="1">
        <v>45674</v>
      </c>
      <c r="B384" t="s">
        <v>431</v>
      </c>
      <c r="C384" t="s">
        <v>10</v>
      </c>
      <c r="D384">
        <v>4896.93</v>
      </c>
      <c r="E384" t="s">
        <v>41</v>
      </c>
      <c r="F384" t="s">
        <v>33</v>
      </c>
      <c r="G384" t="s">
        <v>52</v>
      </c>
      <c r="H384" t="s">
        <v>21</v>
      </c>
      <c r="I384" t="s">
        <v>63</v>
      </c>
      <c r="J384" t="str">
        <f>VLOOKUP(Table1[[#This Row],[City]],$M$3:$N$12,2,0)</f>
        <v>Washington</v>
      </c>
    </row>
    <row r="385" spans="1:10" x14ac:dyDescent="0.25">
      <c r="A385" s="1">
        <v>45675</v>
      </c>
      <c r="B385" t="s">
        <v>432</v>
      </c>
      <c r="C385" t="s">
        <v>17</v>
      </c>
      <c r="D385">
        <v>1312.23</v>
      </c>
      <c r="E385" t="s">
        <v>18</v>
      </c>
      <c r="F385" t="s">
        <v>19</v>
      </c>
      <c r="G385" t="s">
        <v>34</v>
      </c>
      <c r="H385" t="s">
        <v>57</v>
      </c>
      <c r="I385" t="s">
        <v>45</v>
      </c>
      <c r="J385" t="str">
        <f>VLOOKUP(Table1[[#This Row],[City]],$M$3:$N$12,2,0)</f>
        <v>Texas</v>
      </c>
    </row>
    <row r="386" spans="1:10" x14ac:dyDescent="0.25">
      <c r="A386" s="1">
        <v>45676</v>
      </c>
      <c r="B386" t="s">
        <v>433</v>
      </c>
      <c r="C386" t="s">
        <v>10</v>
      </c>
      <c r="D386">
        <v>3028.12</v>
      </c>
      <c r="E386" t="s">
        <v>51</v>
      </c>
      <c r="F386" t="s">
        <v>12</v>
      </c>
      <c r="G386" t="s">
        <v>52</v>
      </c>
      <c r="H386" t="s">
        <v>21</v>
      </c>
      <c r="I386" t="s">
        <v>28</v>
      </c>
      <c r="J386" t="str">
        <f>VLOOKUP(Table1[[#This Row],[City]],$M$3:$N$12,2,0)</f>
        <v>Illinois</v>
      </c>
    </row>
    <row r="387" spans="1:10" x14ac:dyDescent="0.25">
      <c r="A387" s="1">
        <v>45677</v>
      </c>
      <c r="B387" t="s">
        <v>434</v>
      </c>
      <c r="C387" t="s">
        <v>10</v>
      </c>
      <c r="D387">
        <v>2972.42</v>
      </c>
      <c r="E387" t="s">
        <v>37</v>
      </c>
      <c r="F387" t="s">
        <v>25</v>
      </c>
      <c r="G387" t="s">
        <v>13</v>
      </c>
      <c r="H387" t="s">
        <v>53</v>
      </c>
      <c r="I387" t="s">
        <v>22</v>
      </c>
      <c r="J387" t="str">
        <f>VLOOKUP(Table1[[#This Row],[City]],$M$3:$N$12,2,0)</f>
        <v>California</v>
      </c>
    </row>
    <row r="388" spans="1:10" x14ac:dyDescent="0.25">
      <c r="A388" s="1">
        <v>45678</v>
      </c>
      <c r="B388" t="s">
        <v>435</v>
      </c>
      <c r="C388" t="s">
        <v>17</v>
      </c>
      <c r="D388">
        <v>2874.86</v>
      </c>
      <c r="E388" t="s">
        <v>41</v>
      </c>
      <c r="F388" t="s">
        <v>12</v>
      </c>
      <c r="G388" t="s">
        <v>34</v>
      </c>
      <c r="H388" t="s">
        <v>21</v>
      </c>
      <c r="I388" t="s">
        <v>45</v>
      </c>
      <c r="J388" t="str">
        <f>VLOOKUP(Table1[[#This Row],[City]],$M$3:$N$12,2,0)</f>
        <v>Texas</v>
      </c>
    </row>
    <row r="389" spans="1:10" x14ac:dyDescent="0.25">
      <c r="A389" s="1">
        <v>45679</v>
      </c>
      <c r="B389" t="s">
        <v>436</v>
      </c>
      <c r="C389" t="s">
        <v>17</v>
      </c>
      <c r="D389">
        <v>1092.6199999999999</v>
      </c>
      <c r="E389" t="s">
        <v>51</v>
      </c>
      <c r="F389" t="s">
        <v>33</v>
      </c>
      <c r="G389" t="s">
        <v>26</v>
      </c>
      <c r="H389" t="s">
        <v>14</v>
      </c>
      <c r="I389" t="s">
        <v>31</v>
      </c>
      <c r="J389" t="str">
        <f>VLOOKUP(Table1[[#This Row],[City]],$M$3:$N$12,2,0)</f>
        <v>New York</v>
      </c>
    </row>
    <row r="390" spans="1:10" x14ac:dyDescent="0.25">
      <c r="A390" s="1">
        <v>45680</v>
      </c>
      <c r="B390" t="s">
        <v>437</v>
      </c>
      <c r="C390" t="s">
        <v>10</v>
      </c>
      <c r="D390">
        <v>4850.59</v>
      </c>
      <c r="E390" t="s">
        <v>30</v>
      </c>
      <c r="F390" t="s">
        <v>25</v>
      </c>
      <c r="G390" t="s">
        <v>20</v>
      </c>
      <c r="H390" t="s">
        <v>27</v>
      </c>
      <c r="I390" t="s">
        <v>15</v>
      </c>
      <c r="J390" t="str">
        <f>VLOOKUP(Table1[[#This Row],[City]],$M$3:$N$12,2,0)</f>
        <v>California</v>
      </c>
    </row>
    <row r="391" spans="1:10" x14ac:dyDescent="0.25">
      <c r="A391" s="1">
        <v>45681</v>
      </c>
      <c r="B391" t="s">
        <v>438</v>
      </c>
      <c r="C391" t="s">
        <v>17</v>
      </c>
      <c r="D391">
        <v>4115.21</v>
      </c>
      <c r="E391" t="s">
        <v>11</v>
      </c>
      <c r="F391" t="s">
        <v>25</v>
      </c>
      <c r="G391" t="s">
        <v>20</v>
      </c>
      <c r="H391" t="s">
        <v>48</v>
      </c>
      <c r="I391" t="s">
        <v>15</v>
      </c>
      <c r="J391" t="str">
        <f>VLOOKUP(Table1[[#This Row],[City]],$M$3:$N$12,2,0)</f>
        <v>California</v>
      </c>
    </row>
    <row r="392" spans="1:10" x14ac:dyDescent="0.25">
      <c r="A392" s="1">
        <v>45682</v>
      </c>
      <c r="B392" t="s">
        <v>439</v>
      </c>
      <c r="C392" t="s">
        <v>10</v>
      </c>
      <c r="D392">
        <v>4376.7</v>
      </c>
      <c r="E392" t="s">
        <v>47</v>
      </c>
      <c r="F392" t="s">
        <v>12</v>
      </c>
      <c r="G392" t="s">
        <v>52</v>
      </c>
      <c r="H392" t="s">
        <v>53</v>
      </c>
      <c r="I392" t="s">
        <v>63</v>
      </c>
      <c r="J392" t="str">
        <f>VLOOKUP(Table1[[#This Row],[City]],$M$3:$N$12,2,0)</f>
        <v>Washington</v>
      </c>
    </row>
    <row r="393" spans="1:10" x14ac:dyDescent="0.25">
      <c r="A393" s="1">
        <v>45683</v>
      </c>
      <c r="B393" t="s">
        <v>440</v>
      </c>
      <c r="C393" t="s">
        <v>10</v>
      </c>
      <c r="D393">
        <v>2946.92</v>
      </c>
      <c r="E393" t="s">
        <v>61</v>
      </c>
      <c r="F393" t="s">
        <v>19</v>
      </c>
      <c r="G393" t="s">
        <v>26</v>
      </c>
      <c r="H393" t="s">
        <v>38</v>
      </c>
      <c r="I393" t="s">
        <v>45</v>
      </c>
      <c r="J393" t="str">
        <f>VLOOKUP(Table1[[#This Row],[City]],$M$3:$N$12,2,0)</f>
        <v>Texas</v>
      </c>
    </row>
    <row r="394" spans="1:10" x14ac:dyDescent="0.25">
      <c r="A394" s="1">
        <v>45684</v>
      </c>
      <c r="B394" t="s">
        <v>441</v>
      </c>
      <c r="C394" t="s">
        <v>17</v>
      </c>
      <c r="D394">
        <v>3194.96</v>
      </c>
      <c r="E394" t="s">
        <v>11</v>
      </c>
      <c r="F394" t="s">
        <v>19</v>
      </c>
      <c r="G394" t="s">
        <v>26</v>
      </c>
      <c r="H394" t="s">
        <v>27</v>
      </c>
      <c r="I394" t="s">
        <v>43</v>
      </c>
      <c r="J394" t="str">
        <f>VLOOKUP(Table1[[#This Row],[City]],$M$3:$N$12,2,0)</f>
        <v>Massachusetts</v>
      </c>
    </row>
    <row r="395" spans="1:10" x14ac:dyDescent="0.25">
      <c r="A395" s="1">
        <v>45685</v>
      </c>
      <c r="B395" t="s">
        <v>442</v>
      </c>
      <c r="C395" t="s">
        <v>10</v>
      </c>
      <c r="D395">
        <v>4708.91</v>
      </c>
      <c r="E395" t="s">
        <v>37</v>
      </c>
      <c r="F395" t="s">
        <v>33</v>
      </c>
      <c r="G395" t="s">
        <v>52</v>
      </c>
      <c r="H395" t="s">
        <v>21</v>
      </c>
      <c r="I395" t="s">
        <v>22</v>
      </c>
      <c r="J395" t="str">
        <f>VLOOKUP(Table1[[#This Row],[City]],$M$3:$N$12,2,0)</f>
        <v>California</v>
      </c>
    </row>
    <row r="396" spans="1:10" x14ac:dyDescent="0.25">
      <c r="A396" s="1">
        <v>45686</v>
      </c>
      <c r="B396" t="s">
        <v>443</v>
      </c>
      <c r="C396" t="s">
        <v>17</v>
      </c>
      <c r="D396">
        <v>4562.97</v>
      </c>
      <c r="E396" t="s">
        <v>24</v>
      </c>
      <c r="F396" t="s">
        <v>12</v>
      </c>
      <c r="G396" t="s">
        <v>13</v>
      </c>
      <c r="H396" t="s">
        <v>48</v>
      </c>
      <c r="I396" t="s">
        <v>22</v>
      </c>
      <c r="J396" t="str">
        <f>VLOOKUP(Table1[[#This Row],[City]],$M$3:$N$12,2,0)</f>
        <v>California</v>
      </c>
    </row>
    <row r="397" spans="1:10" x14ac:dyDescent="0.25">
      <c r="A397" s="1">
        <v>45687</v>
      </c>
      <c r="B397" t="s">
        <v>444</v>
      </c>
      <c r="C397" t="s">
        <v>17</v>
      </c>
      <c r="D397">
        <v>1831.7</v>
      </c>
      <c r="E397" t="s">
        <v>47</v>
      </c>
      <c r="F397" t="s">
        <v>12</v>
      </c>
      <c r="G397" t="s">
        <v>34</v>
      </c>
      <c r="H397" t="s">
        <v>67</v>
      </c>
      <c r="I397" t="s">
        <v>39</v>
      </c>
      <c r="J397" t="str">
        <f>VLOOKUP(Table1[[#This Row],[City]],$M$3:$N$12,2,0)</f>
        <v>Colorado</v>
      </c>
    </row>
    <row r="398" spans="1:10" x14ac:dyDescent="0.25">
      <c r="A398" s="1">
        <v>45688</v>
      </c>
      <c r="B398" t="s">
        <v>445</v>
      </c>
      <c r="C398" t="s">
        <v>10</v>
      </c>
      <c r="D398">
        <v>3979.62</v>
      </c>
      <c r="E398" t="s">
        <v>61</v>
      </c>
      <c r="F398" t="s">
        <v>12</v>
      </c>
      <c r="G398" t="s">
        <v>34</v>
      </c>
      <c r="H398" t="s">
        <v>14</v>
      </c>
      <c r="I398" t="s">
        <v>75</v>
      </c>
      <c r="J398" t="str">
        <f>VLOOKUP(Table1[[#This Row],[City]],$M$3:$N$12,2,0)</f>
        <v>Texas</v>
      </c>
    </row>
    <row r="399" spans="1:10" x14ac:dyDescent="0.25">
      <c r="A399" s="1">
        <v>45689</v>
      </c>
      <c r="B399" t="s">
        <v>446</v>
      </c>
      <c r="C399" t="s">
        <v>10</v>
      </c>
      <c r="D399">
        <v>2692.55</v>
      </c>
      <c r="E399" t="s">
        <v>61</v>
      </c>
      <c r="F399" t="s">
        <v>33</v>
      </c>
      <c r="G399" t="s">
        <v>34</v>
      </c>
      <c r="H399" t="s">
        <v>35</v>
      </c>
      <c r="I399" t="s">
        <v>31</v>
      </c>
      <c r="J399" t="str">
        <f>VLOOKUP(Table1[[#This Row],[City]],$M$3:$N$12,2,0)</f>
        <v>New York</v>
      </c>
    </row>
    <row r="400" spans="1:10" x14ac:dyDescent="0.25">
      <c r="A400" s="1">
        <v>45690</v>
      </c>
      <c r="B400" t="s">
        <v>447</v>
      </c>
      <c r="C400" t="s">
        <v>10</v>
      </c>
      <c r="D400">
        <v>2853.21</v>
      </c>
      <c r="E400" t="s">
        <v>30</v>
      </c>
      <c r="F400" t="s">
        <v>19</v>
      </c>
      <c r="G400" t="s">
        <v>20</v>
      </c>
      <c r="H400" t="s">
        <v>27</v>
      </c>
      <c r="I400" t="s">
        <v>28</v>
      </c>
      <c r="J400" t="str">
        <f>VLOOKUP(Table1[[#This Row],[City]],$M$3:$N$12,2,0)</f>
        <v>Illinois</v>
      </c>
    </row>
    <row r="401" spans="1:10" x14ac:dyDescent="0.25">
      <c r="A401" s="1">
        <v>45691</v>
      </c>
      <c r="B401" t="s">
        <v>448</v>
      </c>
      <c r="C401" t="s">
        <v>10</v>
      </c>
      <c r="D401">
        <v>2848.46</v>
      </c>
      <c r="E401" t="s">
        <v>41</v>
      </c>
      <c r="F401" t="s">
        <v>19</v>
      </c>
      <c r="G401" t="s">
        <v>13</v>
      </c>
      <c r="H401" t="s">
        <v>27</v>
      </c>
      <c r="I401" t="s">
        <v>63</v>
      </c>
      <c r="J401" t="str">
        <f>VLOOKUP(Table1[[#This Row],[City]],$M$3:$N$12,2,0)</f>
        <v>Washington</v>
      </c>
    </row>
    <row r="402" spans="1:10" x14ac:dyDescent="0.25">
      <c r="A402" s="1">
        <v>45692</v>
      </c>
      <c r="B402" t="s">
        <v>449</v>
      </c>
      <c r="C402" t="s">
        <v>17</v>
      </c>
      <c r="D402">
        <v>4583.01</v>
      </c>
      <c r="E402" t="s">
        <v>24</v>
      </c>
      <c r="F402" t="s">
        <v>33</v>
      </c>
      <c r="G402" t="s">
        <v>13</v>
      </c>
      <c r="H402" t="s">
        <v>53</v>
      </c>
      <c r="I402" t="s">
        <v>63</v>
      </c>
      <c r="J402" t="str">
        <f>VLOOKUP(Table1[[#This Row],[City]],$M$3:$N$12,2,0)</f>
        <v>Washington</v>
      </c>
    </row>
    <row r="403" spans="1:10" x14ac:dyDescent="0.25">
      <c r="A403" s="1">
        <v>45693</v>
      </c>
      <c r="B403" t="s">
        <v>450</v>
      </c>
      <c r="C403" t="s">
        <v>10</v>
      </c>
      <c r="D403">
        <v>2467.27</v>
      </c>
      <c r="E403" t="s">
        <v>30</v>
      </c>
      <c r="F403" t="s">
        <v>33</v>
      </c>
      <c r="G403" t="s">
        <v>52</v>
      </c>
      <c r="H403" t="s">
        <v>38</v>
      </c>
      <c r="I403" t="s">
        <v>63</v>
      </c>
      <c r="J403" t="str">
        <f>VLOOKUP(Table1[[#This Row],[City]],$M$3:$N$12,2,0)</f>
        <v>Washington</v>
      </c>
    </row>
    <row r="404" spans="1:10" x14ac:dyDescent="0.25">
      <c r="A404" s="1">
        <v>45694</v>
      </c>
      <c r="B404" t="s">
        <v>451</v>
      </c>
      <c r="C404" t="s">
        <v>17</v>
      </c>
      <c r="D404">
        <v>1502.56</v>
      </c>
      <c r="E404" t="s">
        <v>37</v>
      </c>
      <c r="F404" t="s">
        <v>25</v>
      </c>
      <c r="G404" t="s">
        <v>26</v>
      </c>
      <c r="H404" t="s">
        <v>48</v>
      </c>
      <c r="I404" t="s">
        <v>39</v>
      </c>
      <c r="J404" t="str">
        <f>VLOOKUP(Table1[[#This Row],[City]],$M$3:$N$12,2,0)</f>
        <v>Colorado</v>
      </c>
    </row>
    <row r="405" spans="1:10" x14ac:dyDescent="0.25">
      <c r="A405" s="1">
        <v>45695</v>
      </c>
      <c r="B405" t="s">
        <v>452</v>
      </c>
      <c r="C405" t="s">
        <v>17</v>
      </c>
      <c r="D405">
        <v>4285.8</v>
      </c>
      <c r="E405" t="s">
        <v>24</v>
      </c>
      <c r="F405" t="s">
        <v>33</v>
      </c>
      <c r="G405" t="s">
        <v>20</v>
      </c>
      <c r="H405" t="s">
        <v>14</v>
      </c>
      <c r="I405" t="s">
        <v>63</v>
      </c>
      <c r="J405" t="str">
        <f>VLOOKUP(Table1[[#This Row],[City]],$M$3:$N$12,2,0)</f>
        <v>Washington</v>
      </c>
    </row>
    <row r="406" spans="1:10" x14ac:dyDescent="0.25">
      <c r="A406" s="1">
        <v>45696</v>
      </c>
      <c r="B406" t="s">
        <v>453</v>
      </c>
      <c r="C406" t="s">
        <v>17</v>
      </c>
      <c r="D406">
        <v>3745.42</v>
      </c>
      <c r="E406" t="s">
        <v>51</v>
      </c>
      <c r="F406" t="s">
        <v>25</v>
      </c>
      <c r="G406" t="s">
        <v>13</v>
      </c>
      <c r="H406" t="s">
        <v>53</v>
      </c>
      <c r="I406" t="s">
        <v>43</v>
      </c>
      <c r="J406" t="str">
        <f>VLOOKUP(Table1[[#This Row],[City]],$M$3:$N$12,2,0)</f>
        <v>Massachusetts</v>
      </c>
    </row>
    <row r="407" spans="1:10" x14ac:dyDescent="0.25">
      <c r="A407" s="1">
        <v>45697</v>
      </c>
      <c r="B407" t="s">
        <v>454</v>
      </c>
      <c r="C407" t="s">
        <v>17</v>
      </c>
      <c r="D407">
        <v>1768.98</v>
      </c>
      <c r="E407" t="s">
        <v>51</v>
      </c>
      <c r="F407" t="s">
        <v>33</v>
      </c>
      <c r="G407" t="s">
        <v>26</v>
      </c>
      <c r="H407" t="s">
        <v>48</v>
      </c>
      <c r="I407" t="s">
        <v>43</v>
      </c>
      <c r="J407" t="str">
        <f>VLOOKUP(Table1[[#This Row],[City]],$M$3:$N$12,2,0)</f>
        <v>Massachusetts</v>
      </c>
    </row>
    <row r="408" spans="1:10" x14ac:dyDescent="0.25">
      <c r="A408" s="1">
        <v>45698</v>
      </c>
      <c r="B408" t="s">
        <v>455</v>
      </c>
      <c r="C408" t="s">
        <v>17</v>
      </c>
      <c r="D408">
        <v>1836.47</v>
      </c>
      <c r="E408" t="s">
        <v>11</v>
      </c>
      <c r="F408" t="s">
        <v>25</v>
      </c>
      <c r="G408" t="s">
        <v>13</v>
      </c>
      <c r="H408" t="s">
        <v>14</v>
      </c>
      <c r="I408" t="s">
        <v>15</v>
      </c>
      <c r="J408" t="str">
        <f>VLOOKUP(Table1[[#This Row],[City]],$M$3:$N$12,2,0)</f>
        <v>California</v>
      </c>
    </row>
    <row r="409" spans="1:10" x14ac:dyDescent="0.25">
      <c r="A409" s="1">
        <v>45699</v>
      </c>
      <c r="B409" t="s">
        <v>456</v>
      </c>
      <c r="C409" t="s">
        <v>17</v>
      </c>
      <c r="D409">
        <v>1759.46</v>
      </c>
      <c r="E409" t="s">
        <v>41</v>
      </c>
      <c r="F409" t="s">
        <v>33</v>
      </c>
      <c r="G409" t="s">
        <v>13</v>
      </c>
      <c r="H409" t="s">
        <v>67</v>
      </c>
      <c r="I409" t="s">
        <v>75</v>
      </c>
      <c r="J409" t="str">
        <f>VLOOKUP(Table1[[#This Row],[City]],$M$3:$N$12,2,0)</f>
        <v>Texas</v>
      </c>
    </row>
    <row r="410" spans="1:10" x14ac:dyDescent="0.25">
      <c r="A410" s="1">
        <v>45700</v>
      </c>
      <c r="B410" t="s">
        <v>457</v>
      </c>
      <c r="C410" t="s">
        <v>17</v>
      </c>
      <c r="D410">
        <v>1869.7</v>
      </c>
      <c r="E410" t="s">
        <v>41</v>
      </c>
      <c r="F410" t="s">
        <v>19</v>
      </c>
      <c r="G410" t="s">
        <v>26</v>
      </c>
      <c r="H410" t="s">
        <v>48</v>
      </c>
      <c r="I410" t="s">
        <v>22</v>
      </c>
      <c r="J410" t="str">
        <f>VLOOKUP(Table1[[#This Row],[City]],$M$3:$N$12,2,0)</f>
        <v>California</v>
      </c>
    </row>
    <row r="411" spans="1:10" x14ac:dyDescent="0.25">
      <c r="A411" s="1">
        <v>45701</v>
      </c>
      <c r="B411" t="s">
        <v>458</v>
      </c>
      <c r="C411" t="s">
        <v>17</v>
      </c>
      <c r="D411">
        <v>4748.84</v>
      </c>
      <c r="E411" t="s">
        <v>51</v>
      </c>
      <c r="F411" t="s">
        <v>25</v>
      </c>
      <c r="G411" t="s">
        <v>52</v>
      </c>
      <c r="H411" t="s">
        <v>53</v>
      </c>
      <c r="I411" t="s">
        <v>63</v>
      </c>
      <c r="J411" t="str">
        <f>VLOOKUP(Table1[[#This Row],[City]],$M$3:$N$12,2,0)</f>
        <v>Washington</v>
      </c>
    </row>
    <row r="412" spans="1:10" x14ac:dyDescent="0.25">
      <c r="A412" s="1">
        <v>45702</v>
      </c>
      <c r="B412" t="s">
        <v>459</v>
      </c>
      <c r="C412" t="s">
        <v>10</v>
      </c>
      <c r="D412">
        <v>4515.5</v>
      </c>
      <c r="E412" t="s">
        <v>47</v>
      </c>
      <c r="F412" t="s">
        <v>19</v>
      </c>
      <c r="G412" t="s">
        <v>52</v>
      </c>
      <c r="H412" t="s">
        <v>35</v>
      </c>
      <c r="I412" t="s">
        <v>58</v>
      </c>
      <c r="J412" t="str">
        <f>VLOOKUP(Table1[[#This Row],[City]],$M$3:$N$12,2,0)</f>
        <v>Florida</v>
      </c>
    </row>
    <row r="413" spans="1:10" x14ac:dyDescent="0.25">
      <c r="A413" s="1">
        <v>45703</v>
      </c>
      <c r="B413" t="s">
        <v>460</v>
      </c>
      <c r="C413" t="s">
        <v>17</v>
      </c>
      <c r="D413">
        <v>2324.86</v>
      </c>
      <c r="E413" t="s">
        <v>61</v>
      </c>
      <c r="F413" t="s">
        <v>19</v>
      </c>
      <c r="G413" t="s">
        <v>13</v>
      </c>
      <c r="H413" t="s">
        <v>67</v>
      </c>
      <c r="I413" t="s">
        <v>43</v>
      </c>
      <c r="J413" t="str">
        <f>VLOOKUP(Table1[[#This Row],[City]],$M$3:$N$12,2,0)</f>
        <v>Massachusetts</v>
      </c>
    </row>
    <row r="414" spans="1:10" x14ac:dyDescent="0.25">
      <c r="A414" s="1">
        <v>45704</v>
      </c>
      <c r="B414" t="s">
        <v>461</v>
      </c>
      <c r="C414" t="s">
        <v>17</v>
      </c>
      <c r="D414">
        <v>1483.14</v>
      </c>
      <c r="E414" t="s">
        <v>18</v>
      </c>
      <c r="F414" t="s">
        <v>33</v>
      </c>
      <c r="G414" t="s">
        <v>13</v>
      </c>
      <c r="H414" t="s">
        <v>21</v>
      </c>
      <c r="I414" t="s">
        <v>75</v>
      </c>
      <c r="J414" t="str">
        <f>VLOOKUP(Table1[[#This Row],[City]],$M$3:$N$12,2,0)</f>
        <v>Texas</v>
      </c>
    </row>
    <row r="415" spans="1:10" x14ac:dyDescent="0.25">
      <c r="A415" s="1">
        <v>45705</v>
      </c>
      <c r="B415" t="s">
        <v>462</v>
      </c>
      <c r="C415" t="s">
        <v>17</v>
      </c>
      <c r="D415">
        <v>3168.18</v>
      </c>
      <c r="E415" t="s">
        <v>11</v>
      </c>
      <c r="F415" t="s">
        <v>33</v>
      </c>
      <c r="G415" t="s">
        <v>52</v>
      </c>
      <c r="H415" t="s">
        <v>42</v>
      </c>
      <c r="I415" t="s">
        <v>75</v>
      </c>
      <c r="J415" t="str">
        <f>VLOOKUP(Table1[[#This Row],[City]],$M$3:$N$12,2,0)</f>
        <v>Texas</v>
      </c>
    </row>
    <row r="416" spans="1:10" x14ac:dyDescent="0.25">
      <c r="A416" s="1">
        <v>45706</v>
      </c>
      <c r="B416" t="s">
        <v>463</v>
      </c>
      <c r="C416" t="s">
        <v>17</v>
      </c>
      <c r="D416">
        <v>4789.2299999999996</v>
      </c>
      <c r="E416" t="s">
        <v>37</v>
      </c>
      <c r="F416" t="s">
        <v>19</v>
      </c>
      <c r="G416" t="s">
        <v>34</v>
      </c>
      <c r="H416" t="s">
        <v>53</v>
      </c>
      <c r="I416" t="s">
        <v>22</v>
      </c>
      <c r="J416" t="str">
        <f>VLOOKUP(Table1[[#This Row],[City]],$M$3:$N$12,2,0)</f>
        <v>California</v>
      </c>
    </row>
    <row r="417" spans="1:10" x14ac:dyDescent="0.25">
      <c r="A417" s="1">
        <v>45707</v>
      </c>
      <c r="B417" t="s">
        <v>464</v>
      </c>
      <c r="C417" t="s">
        <v>10</v>
      </c>
      <c r="D417">
        <v>4652.13</v>
      </c>
      <c r="E417" t="s">
        <v>30</v>
      </c>
      <c r="F417" t="s">
        <v>12</v>
      </c>
      <c r="G417" t="s">
        <v>26</v>
      </c>
      <c r="H417" t="s">
        <v>53</v>
      </c>
      <c r="I417" t="s">
        <v>28</v>
      </c>
      <c r="J417" t="str">
        <f>VLOOKUP(Table1[[#This Row],[City]],$M$3:$N$12,2,0)</f>
        <v>Illinois</v>
      </c>
    </row>
    <row r="418" spans="1:10" x14ac:dyDescent="0.25">
      <c r="A418" s="1">
        <v>45708</v>
      </c>
      <c r="B418" t="s">
        <v>465</v>
      </c>
      <c r="C418" t="s">
        <v>10</v>
      </c>
      <c r="D418">
        <v>3051.7</v>
      </c>
      <c r="E418" t="s">
        <v>24</v>
      </c>
      <c r="F418" t="s">
        <v>33</v>
      </c>
      <c r="G418" t="s">
        <v>52</v>
      </c>
      <c r="H418" t="s">
        <v>42</v>
      </c>
      <c r="I418" t="s">
        <v>45</v>
      </c>
      <c r="J418" t="str">
        <f>VLOOKUP(Table1[[#This Row],[City]],$M$3:$N$12,2,0)</f>
        <v>Texas</v>
      </c>
    </row>
    <row r="419" spans="1:10" x14ac:dyDescent="0.25">
      <c r="A419" s="1">
        <v>45709</v>
      </c>
      <c r="B419" t="s">
        <v>466</v>
      </c>
      <c r="C419" t="s">
        <v>10</v>
      </c>
      <c r="D419">
        <v>1892.47</v>
      </c>
      <c r="E419" t="s">
        <v>30</v>
      </c>
      <c r="F419" t="s">
        <v>12</v>
      </c>
      <c r="G419" t="s">
        <v>20</v>
      </c>
      <c r="H419" t="s">
        <v>27</v>
      </c>
      <c r="I419" t="s">
        <v>28</v>
      </c>
      <c r="J419" t="str">
        <f>VLOOKUP(Table1[[#This Row],[City]],$M$3:$N$12,2,0)</f>
        <v>Illinois</v>
      </c>
    </row>
    <row r="420" spans="1:10" x14ac:dyDescent="0.25">
      <c r="A420" s="1">
        <v>45710</v>
      </c>
      <c r="B420" t="s">
        <v>467</v>
      </c>
      <c r="C420" t="s">
        <v>17</v>
      </c>
      <c r="D420">
        <v>1527.38</v>
      </c>
      <c r="E420" t="s">
        <v>18</v>
      </c>
      <c r="F420" t="s">
        <v>12</v>
      </c>
      <c r="G420" t="s">
        <v>13</v>
      </c>
      <c r="H420" t="s">
        <v>53</v>
      </c>
      <c r="I420" t="s">
        <v>15</v>
      </c>
      <c r="J420" t="str">
        <f>VLOOKUP(Table1[[#This Row],[City]],$M$3:$N$12,2,0)</f>
        <v>California</v>
      </c>
    </row>
    <row r="421" spans="1:10" x14ac:dyDescent="0.25">
      <c r="A421" s="1">
        <v>45711</v>
      </c>
      <c r="B421" t="s">
        <v>468</v>
      </c>
      <c r="C421" t="s">
        <v>17</v>
      </c>
      <c r="D421">
        <v>2287.73</v>
      </c>
      <c r="E421" t="s">
        <v>47</v>
      </c>
      <c r="F421" t="s">
        <v>12</v>
      </c>
      <c r="G421" t="s">
        <v>34</v>
      </c>
      <c r="H421" t="s">
        <v>14</v>
      </c>
      <c r="I421" t="s">
        <v>31</v>
      </c>
      <c r="J421" t="str">
        <f>VLOOKUP(Table1[[#This Row],[City]],$M$3:$N$12,2,0)</f>
        <v>New York</v>
      </c>
    </row>
    <row r="422" spans="1:10" x14ac:dyDescent="0.25">
      <c r="A422" s="1">
        <v>45712</v>
      </c>
      <c r="B422" t="s">
        <v>469</v>
      </c>
      <c r="C422" t="s">
        <v>17</v>
      </c>
      <c r="D422">
        <v>1805.93</v>
      </c>
      <c r="E422" t="s">
        <v>30</v>
      </c>
      <c r="F422" t="s">
        <v>25</v>
      </c>
      <c r="G422" t="s">
        <v>34</v>
      </c>
      <c r="H422" t="s">
        <v>53</v>
      </c>
      <c r="I422" t="s">
        <v>75</v>
      </c>
      <c r="J422" t="str">
        <f>VLOOKUP(Table1[[#This Row],[City]],$M$3:$N$12,2,0)</f>
        <v>Texas</v>
      </c>
    </row>
    <row r="423" spans="1:10" x14ac:dyDescent="0.25">
      <c r="A423" s="1">
        <v>45713</v>
      </c>
      <c r="B423" t="s">
        <v>470</v>
      </c>
      <c r="C423" t="s">
        <v>10</v>
      </c>
      <c r="D423">
        <v>1749.1</v>
      </c>
      <c r="E423" t="s">
        <v>30</v>
      </c>
      <c r="F423" t="s">
        <v>33</v>
      </c>
      <c r="G423" t="s">
        <v>26</v>
      </c>
      <c r="H423" t="s">
        <v>14</v>
      </c>
      <c r="I423" t="s">
        <v>15</v>
      </c>
      <c r="J423" t="str">
        <f>VLOOKUP(Table1[[#This Row],[City]],$M$3:$N$12,2,0)</f>
        <v>California</v>
      </c>
    </row>
    <row r="424" spans="1:10" x14ac:dyDescent="0.25">
      <c r="A424" s="1">
        <v>45714</v>
      </c>
      <c r="B424" t="s">
        <v>471</v>
      </c>
      <c r="C424" t="s">
        <v>10</v>
      </c>
      <c r="D424">
        <v>1739.69</v>
      </c>
      <c r="E424" t="s">
        <v>11</v>
      </c>
      <c r="F424" t="s">
        <v>12</v>
      </c>
      <c r="G424" t="s">
        <v>52</v>
      </c>
      <c r="H424" t="s">
        <v>35</v>
      </c>
      <c r="I424" t="s">
        <v>63</v>
      </c>
      <c r="J424" t="str">
        <f>VLOOKUP(Table1[[#This Row],[City]],$M$3:$N$12,2,0)</f>
        <v>Washington</v>
      </c>
    </row>
    <row r="425" spans="1:10" x14ac:dyDescent="0.25">
      <c r="A425" s="1">
        <v>45715</v>
      </c>
      <c r="B425" t="s">
        <v>472</v>
      </c>
      <c r="C425" t="s">
        <v>10</v>
      </c>
      <c r="D425">
        <v>4731.8</v>
      </c>
      <c r="E425" t="s">
        <v>37</v>
      </c>
      <c r="F425" t="s">
        <v>12</v>
      </c>
      <c r="G425" t="s">
        <v>52</v>
      </c>
      <c r="H425" t="s">
        <v>21</v>
      </c>
      <c r="I425" t="s">
        <v>31</v>
      </c>
      <c r="J425" t="str">
        <f>VLOOKUP(Table1[[#This Row],[City]],$M$3:$N$12,2,0)</f>
        <v>New York</v>
      </c>
    </row>
    <row r="426" spans="1:10" x14ac:dyDescent="0.25">
      <c r="A426" s="1">
        <v>45716</v>
      </c>
      <c r="B426" t="s">
        <v>473</v>
      </c>
      <c r="C426" t="s">
        <v>17</v>
      </c>
      <c r="D426">
        <v>3443.68</v>
      </c>
      <c r="E426" t="s">
        <v>11</v>
      </c>
      <c r="F426" t="s">
        <v>33</v>
      </c>
      <c r="G426" t="s">
        <v>52</v>
      </c>
      <c r="H426" t="s">
        <v>14</v>
      </c>
      <c r="I426" t="s">
        <v>15</v>
      </c>
      <c r="J426" t="str">
        <f>VLOOKUP(Table1[[#This Row],[City]],$M$3:$N$12,2,0)</f>
        <v>California</v>
      </c>
    </row>
    <row r="427" spans="1:10" x14ac:dyDescent="0.25">
      <c r="A427" s="1">
        <v>45717</v>
      </c>
      <c r="B427" t="s">
        <v>474</v>
      </c>
      <c r="C427" t="s">
        <v>10</v>
      </c>
      <c r="D427">
        <v>3954.43</v>
      </c>
      <c r="E427" t="s">
        <v>24</v>
      </c>
      <c r="F427" t="s">
        <v>12</v>
      </c>
      <c r="G427" t="s">
        <v>34</v>
      </c>
      <c r="H427" t="s">
        <v>21</v>
      </c>
      <c r="I427" t="s">
        <v>45</v>
      </c>
      <c r="J427" t="str">
        <f>VLOOKUP(Table1[[#This Row],[City]],$M$3:$N$12,2,0)</f>
        <v>Texas</v>
      </c>
    </row>
    <row r="428" spans="1:10" x14ac:dyDescent="0.25">
      <c r="A428" s="1">
        <v>45718</v>
      </c>
      <c r="B428" t="s">
        <v>475</v>
      </c>
      <c r="C428" t="s">
        <v>17</v>
      </c>
      <c r="D428">
        <v>1618.49</v>
      </c>
      <c r="E428" t="s">
        <v>47</v>
      </c>
      <c r="F428" t="s">
        <v>12</v>
      </c>
      <c r="G428" t="s">
        <v>20</v>
      </c>
      <c r="H428" t="s">
        <v>14</v>
      </c>
      <c r="I428" t="s">
        <v>15</v>
      </c>
      <c r="J428" t="str">
        <f>VLOOKUP(Table1[[#This Row],[City]],$M$3:$N$12,2,0)</f>
        <v>California</v>
      </c>
    </row>
    <row r="429" spans="1:10" x14ac:dyDescent="0.25">
      <c r="A429" s="1">
        <v>45719</v>
      </c>
      <c r="B429" t="s">
        <v>476</v>
      </c>
      <c r="C429" t="s">
        <v>10</v>
      </c>
      <c r="D429">
        <v>3308.07</v>
      </c>
      <c r="E429" t="s">
        <v>61</v>
      </c>
      <c r="F429" t="s">
        <v>19</v>
      </c>
      <c r="G429" t="s">
        <v>26</v>
      </c>
      <c r="H429" t="s">
        <v>57</v>
      </c>
      <c r="I429" t="s">
        <v>63</v>
      </c>
      <c r="J429" t="str">
        <f>VLOOKUP(Table1[[#This Row],[City]],$M$3:$N$12,2,0)</f>
        <v>Washington</v>
      </c>
    </row>
    <row r="430" spans="1:10" x14ac:dyDescent="0.25">
      <c r="A430" s="1">
        <v>45720</v>
      </c>
      <c r="B430" t="s">
        <v>477</v>
      </c>
      <c r="C430" t="s">
        <v>10</v>
      </c>
      <c r="D430">
        <v>4443.47</v>
      </c>
      <c r="E430" t="s">
        <v>51</v>
      </c>
      <c r="F430" t="s">
        <v>12</v>
      </c>
      <c r="G430" t="s">
        <v>52</v>
      </c>
      <c r="H430" t="s">
        <v>53</v>
      </c>
      <c r="I430" t="s">
        <v>75</v>
      </c>
      <c r="J430" t="str">
        <f>VLOOKUP(Table1[[#This Row],[City]],$M$3:$N$12,2,0)</f>
        <v>Texas</v>
      </c>
    </row>
    <row r="431" spans="1:10" x14ac:dyDescent="0.25">
      <c r="A431" s="1">
        <v>45721</v>
      </c>
      <c r="B431" t="s">
        <v>478</v>
      </c>
      <c r="C431" t="s">
        <v>17</v>
      </c>
      <c r="D431">
        <v>2882.92</v>
      </c>
      <c r="E431" t="s">
        <v>18</v>
      </c>
      <c r="F431" t="s">
        <v>33</v>
      </c>
      <c r="G431" t="s">
        <v>20</v>
      </c>
      <c r="H431" t="s">
        <v>53</v>
      </c>
      <c r="I431" t="s">
        <v>45</v>
      </c>
      <c r="J431" t="str">
        <f>VLOOKUP(Table1[[#This Row],[City]],$M$3:$N$12,2,0)</f>
        <v>Texas</v>
      </c>
    </row>
    <row r="432" spans="1:10" x14ac:dyDescent="0.25">
      <c r="A432" s="1">
        <v>45722</v>
      </c>
      <c r="B432" t="s">
        <v>479</v>
      </c>
      <c r="C432" t="s">
        <v>17</v>
      </c>
      <c r="D432">
        <v>1424.08</v>
      </c>
      <c r="E432" t="s">
        <v>47</v>
      </c>
      <c r="F432" t="s">
        <v>33</v>
      </c>
      <c r="G432" t="s">
        <v>20</v>
      </c>
      <c r="H432" t="s">
        <v>35</v>
      </c>
      <c r="I432" t="s">
        <v>28</v>
      </c>
      <c r="J432" t="str">
        <f>VLOOKUP(Table1[[#This Row],[City]],$M$3:$N$12,2,0)</f>
        <v>Illinois</v>
      </c>
    </row>
    <row r="433" spans="1:10" x14ac:dyDescent="0.25">
      <c r="A433" s="1">
        <v>45723</v>
      </c>
      <c r="B433" t="s">
        <v>480</v>
      </c>
      <c r="C433" t="s">
        <v>10</v>
      </c>
      <c r="D433">
        <v>2934.87</v>
      </c>
      <c r="E433" t="s">
        <v>41</v>
      </c>
      <c r="F433" t="s">
        <v>19</v>
      </c>
      <c r="G433" t="s">
        <v>13</v>
      </c>
      <c r="H433" t="s">
        <v>35</v>
      </c>
      <c r="I433" t="s">
        <v>75</v>
      </c>
      <c r="J433" t="str">
        <f>VLOOKUP(Table1[[#This Row],[City]],$M$3:$N$12,2,0)</f>
        <v>Texas</v>
      </c>
    </row>
    <row r="434" spans="1:10" x14ac:dyDescent="0.25">
      <c r="A434" s="1">
        <v>45724</v>
      </c>
      <c r="B434" t="s">
        <v>481</v>
      </c>
      <c r="C434" t="s">
        <v>10</v>
      </c>
      <c r="D434">
        <v>3571.93</v>
      </c>
      <c r="E434" t="s">
        <v>41</v>
      </c>
      <c r="F434" t="s">
        <v>25</v>
      </c>
      <c r="G434" t="s">
        <v>13</v>
      </c>
      <c r="H434" t="s">
        <v>38</v>
      </c>
      <c r="I434" t="s">
        <v>45</v>
      </c>
      <c r="J434" t="str">
        <f>VLOOKUP(Table1[[#This Row],[City]],$M$3:$N$12,2,0)</f>
        <v>Texas</v>
      </c>
    </row>
    <row r="435" spans="1:10" x14ac:dyDescent="0.25">
      <c r="A435" s="1">
        <v>45725</v>
      </c>
      <c r="B435" t="s">
        <v>482</v>
      </c>
      <c r="C435" t="s">
        <v>17</v>
      </c>
      <c r="D435">
        <v>3098.67</v>
      </c>
      <c r="E435" t="s">
        <v>11</v>
      </c>
      <c r="F435" t="s">
        <v>19</v>
      </c>
      <c r="G435" t="s">
        <v>52</v>
      </c>
      <c r="H435" t="s">
        <v>67</v>
      </c>
      <c r="I435" t="s">
        <v>28</v>
      </c>
      <c r="J435" t="str">
        <f>VLOOKUP(Table1[[#This Row],[City]],$M$3:$N$12,2,0)</f>
        <v>Illinois</v>
      </c>
    </row>
    <row r="436" spans="1:10" x14ac:dyDescent="0.25">
      <c r="A436" s="1">
        <v>45726</v>
      </c>
      <c r="B436" t="s">
        <v>483</v>
      </c>
      <c r="C436" t="s">
        <v>17</v>
      </c>
      <c r="D436">
        <v>1878.51</v>
      </c>
      <c r="E436" t="s">
        <v>61</v>
      </c>
      <c r="F436" t="s">
        <v>25</v>
      </c>
      <c r="G436" t="s">
        <v>20</v>
      </c>
      <c r="H436" t="s">
        <v>14</v>
      </c>
      <c r="I436" t="s">
        <v>15</v>
      </c>
      <c r="J436" t="str">
        <f>VLOOKUP(Table1[[#This Row],[City]],$M$3:$N$12,2,0)</f>
        <v>California</v>
      </c>
    </row>
    <row r="437" spans="1:10" x14ac:dyDescent="0.25">
      <c r="A437" s="1">
        <v>45727</v>
      </c>
      <c r="B437" t="s">
        <v>484</v>
      </c>
      <c r="C437" t="s">
        <v>10</v>
      </c>
      <c r="D437">
        <v>4648.47</v>
      </c>
      <c r="E437" t="s">
        <v>41</v>
      </c>
      <c r="F437" t="s">
        <v>19</v>
      </c>
      <c r="G437" t="s">
        <v>52</v>
      </c>
      <c r="H437" t="s">
        <v>27</v>
      </c>
      <c r="I437" t="s">
        <v>39</v>
      </c>
      <c r="J437" t="str">
        <f>VLOOKUP(Table1[[#This Row],[City]],$M$3:$N$12,2,0)</f>
        <v>Colorado</v>
      </c>
    </row>
    <row r="438" spans="1:10" x14ac:dyDescent="0.25">
      <c r="A438" s="1">
        <v>45728</v>
      </c>
      <c r="B438" t="s">
        <v>485</v>
      </c>
      <c r="C438" t="s">
        <v>10</v>
      </c>
      <c r="D438">
        <v>1950.1</v>
      </c>
      <c r="E438" t="s">
        <v>24</v>
      </c>
      <c r="F438" t="s">
        <v>25</v>
      </c>
      <c r="G438" t="s">
        <v>52</v>
      </c>
      <c r="H438" t="s">
        <v>14</v>
      </c>
      <c r="I438" t="s">
        <v>45</v>
      </c>
      <c r="J438" t="str">
        <f>VLOOKUP(Table1[[#This Row],[City]],$M$3:$N$12,2,0)</f>
        <v>Texas</v>
      </c>
    </row>
    <row r="439" spans="1:10" x14ac:dyDescent="0.25">
      <c r="A439" s="1">
        <v>45729</v>
      </c>
      <c r="B439" t="s">
        <v>486</v>
      </c>
      <c r="C439" t="s">
        <v>17</v>
      </c>
      <c r="D439">
        <v>1281.06</v>
      </c>
      <c r="E439" t="s">
        <v>37</v>
      </c>
      <c r="F439" t="s">
        <v>33</v>
      </c>
      <c r="G439" t="s">
        <v>26</v>
      </c>
      <c r="H439" t="s">
        <v>14</v>
      </c>
      <c r="I439" t="s">
        <v>22</v>
      </c>
      <c r="J439" t="str">
        <f>VLOOKUP(Table1[[#This Row],[City]],$M$3:$N$12,2,0)</f>
        <v>California</v>
      </c>
    </row>
    <row r="440" spans="1:10" x14ac:dyDescent="0.25">
      <c r="A440" s="1">
        <v>45730</v>
      </c>
      <c r="B440" t="s">
        <v>487</v>
      </c>
      <c r="C440" t="s">
        <v>17</v>
      </c>
      <c r="D440">
        <v>1892.18</v>
      </c>
      <c r="E440" t="s">
        <v>47</v>
      </c>
      <c r="F440" t="s">
        <v>12</v>
      </c>
      <c r="G440" t="s">
        <v>52</v>
      </c>
      <c r="H440" t="s">
        <v>27</v>
      </c>
      <c r="I440" t="s">
        <v>28</v>
      </c>
      <c r="J440" t="str">
        <f>VLOOKUP(Table1[[#This Row],[City]],$M$3:$N$12,2,0)</f>
        <v>Illinois</v>
      </c>
    </row>
    <row r="441" spans="1:10" x14ac:dyDescent="0.25">
      <c r="A441" s="1">
        <v>45731</v>
      </c>
      <c r="B441" t="s">
        <v>488</v>
      </c>
      <c r="C441" t="s">
        <v>10</v>
      </c>
      <c r="D441">
        <v>3306.9</v>
      </c>
      <c r="E441" t="s">
        <v>37</v>
      </c>
      <c r="F441" t="s">
        <v>25</v>
      </c>
      <c r="G441" t="s">
        <v>13</v>
      </c>
      <c r="H441" t="s">
        <v>48</v>
      </c>
      <c r="I441" t="s">
        <v>22</v>
      </c>
      <c r="J441" t="str">
        <f>VLOOKUP(Table1[[#This Row],[City]],$M$3:$N$12,2,0)</f>
        <v>California</v>
      </c>
    </row>
    <row r="442" spans="1:10" x14ac:dyDescent="0.25">
      <c r="A442" s="1">
        <v>45732</v>
      </c>
      <c r="B442" t="s">
        <v>489</v>
      </c>
      <c r="C442" t="s">
        <v>10</v>
      </c>
      <c r="D442">
        <v>3106.04</v>
      </c>
      <c r="E442" t="s">
        <v>37</v>
      </c>
      <c r="F442" t="s">
        <v>33</v>
      </c>
      <c r="G442" t="s">
        <v>26</v>
      </c>
      <c r="H442" t="s">
        <v>57</v>
      </c>
      <c r="I442" t="s">
        <v>43</v>
      </c>
      <c r="J442" t="str">
        <f>VLOOKUP(Table1[[#This Row],[City]],$M$3:$N$12,2,0)</f>
        <v>Massachusetts</v>
      </c>
    </row>
    <row r="443" spans="1:10" x14ac:dyDescent="0.25">
      <c r="A443" s="1">
        <v>45733</v>
      </c>
      <c r="B443" t="s">
        <v>490</v>
      </c>
      <c r="C443" t="s">
        <v>10</v>
      </c>
      <c r="D443">
        <v>2611.64</v>
      </c>
      <c r="E443" t="s">
        <v>61</v>
      </c>
      <c r="F443" t="s">
        <v>25</v>
      </c>
      <c r="G443" t="s">
        <v>52</v>
      </c>
      <c r="H443" t="s">
        <v>27</v>
      </c>
      <c r="I443" t="s">
        <v>43</v>
      </c>
      <c r="J443" t="str">
        <f>VLOOKUP(Table1[[#This Row],[City]],$M$3:$N$12,2,0)</f>
        <v>Massachusetts</v>
      </c>
    </row>
    <row r="444" spans="1:10" x14ac:dyDescent="0.25">
      <c r="A444" s="1">
        <v>45734</v>
      </c>
      <c r="B444" t="s">
        <v>491</v>
      </c>
      <c r="C444" t="s">
        <v>17</v>
      </c>
      <c r="D444">
        <v>3612.12</v>
      </c>
      <c r="E444" t="s">
        <v>24</v>
      </c>
      <c r="F444" t="s">
        <v>12</v>
      </c>
      <c r="G444" t="s">
        <v>20</v>
      </c>
      <c r="H444" t="s">
        <v>14</v>
      </c>
      <c r="I444" t="s">
        <v>15</v>
      </c>
      <c r="J444" t="str">
        <f>VLOOKUP(Table1[[#This Row],[City]],$M$3:$N$12,2,0)</f>
        <v>California</v>
      </c>
    </row>
    <row r="445" spans="1:10" x14ac:dyDescent="0.25">
      <c r="A445" s="1">
        <v>45735</v>
      </c>
      <c r="B445" t="s">
        <v>492</v>
      </c>
      <c r="C445" t="s">
        <v>17</v>
      </c>
      <c r="D445">
        <v>3131.47</v>
      </c>
      <c r="E445" t="s">
        <v>61</v>
      </c>
      <c r="F445" t="s">
        <v>33</v>
      </c>
      <c r="G445" t="s">
        <v>13</v>
      </c>
      <c r="H445" t="s">
        <v>38</v>
      </c>
      <c r="I445" t="s">
        <v>63</v>
      </c>
      <c r="J445" t="str">
        <f>VLOOKUP(Table1[[#This Row],[City]],$M$3:$N$12,2,0)</f>
        <v>Washington</v>
      </c>
    </row>
    <row r="446" spans="1:10" x14ac:dyDescent="0.25">
      <c r="A446" s="1">
        <v>45736</v>
      </c>
      <c r="B446" t="s">
        <v>493</v>
      </c>
      <c r="C446" t="s">
        <v>10</v>
      </c>
      <c r="D446">
        <v>2493.41</v>
      </c>
      <c r="E446" t="s">
        <v>24</v>
      </c>
      <c r="F446" t="s">
        <v>12</v>
      </c>
      <c r="G446" t="s">
        <v>26</v>
      </c>
      <c r="H446" t="s">
        <v>27</v>
      </c>
      <c r="I446" t="s">
        <v>31</v>
      </c>
      <c r="J446" t="str">
        <f>VLOOKUP(Table1[[#This Row],[City]],$M$3:$N$12,2,0)</f>
        <v>New York</v>
      </c>
    </row>
    <row r="447" spans="1:10" x14ac:dyDescent="0.25">
      <c r="A447" s="1">
        <v>45737</v>
      </c>
      <c r="B447" t="s">
        <v>494</v>
      </c>
      <c r="C447" t="s">
        <v>17</v>
      </c>
      <c r="D447">
        <v>1200.0999999999999</v>
      </c>
      <c r="E447" t="s">
        <v>41</v>
      </c>
      <c r="F447" t="s">
        <v>25</v>
      </c>
      <c r="G447" t="s">
        <v>26</v>
      </c>
      <c r="H447" t="s">
        <v>67</v>
      </c>
      <c r="I447" t="s">
        <v>22</v>
      </c>
      <c r="J447" t="str">
        <f>VLOOKUP(Table1[[#This Row],[City]],$M$3:$N$12,2,0)</f>
        <v>California</v>
      </c>
    </row>
    <row r="448" spans="1:10" x14ac:dyDescent="0.25">
      <c r="A448" s="1">
        <v>45738</v>
      </c>
      <c r="B448" t="s">
        <v>495</v>
      </c>
      <c r="C448" t="s">
        <v>10</v>
      </c>
      <c r="D448">
        <v>4478.6099999999997</v>
      </c>
      <c r="E448" t="s">
        <v>30</v>
      </c>
      <c r="F448" t="s">
        <v>33</v>
      </c>
      <c r="G448" t="s">
        <v>52</v>
      </c>
      <c r="H448" t="s">
        <v>35</v>
      </c>
      <c r="I448" t="s">
        <v>63</v>
      </c>
      <c r="J448" t="str">
        <f>VLOOKUP(Table1[[#This Row],[City]],$M$3:$N$12,2,0)</f>
        <v>Washington</v>
      </c>
    </row>
    <row r="449" spans="1:10" x14ac:dyDescent="0.25">
      <c r="A449" s="1">
        <v>45739</v>
      </c>
      <c r="B449" t="s">
        <v>496</v>
      </c>
      <c r="C449" t="s">
        <v>10</v>
      </c>
      <c r="D449">
        <v>3107.82</v>
      </c>
      <c r="E449" t="s">
        <v>11</v>
      </c>
      <c r="F449" t="s">
        <v>12</v>
      </c>
      <c r="G449" t="s">
        <v>13</v>
      </c>
      <c r="H449" t="s">
        <v>21</v>
      </c>
      <c r="I449" t="s">
        <v>28</v>
      </c>
      <c r="J449" t="str">
        <f>VLOOKUP(Table1[[#This Row],[City]],$M$3:$N$12,2,0)</f>
        <v>Illinois</v>
      </c>
    </row>
    <row r="450" spans="1:10" x14ac:dyDescent="0.25">
      <c r="A450" s="1">
        <v>45740</v>
      </c>
      <c r="B450" t="s">
        <v>497</v>
      </c>
      <c r="C450" t="s">
        <v>17</v>
      </c>
      <c r="D450">
        <v>2543.35</v>
      </c>
      <c r="E450" t="s">
        <v>51</v>
      </c>
      <c r="F450" t="s">
        <v>33</v>
      </c>
      <c r="G450" t="s">
        <v>52</v>
      </c>
      <c r="H450" t="s">
        <v>21</v>
      </c>
      <c r="I450" t="s">
        <v>31</v>
      </c>
      <c r="J450" t="str">
        <f>VLOOKUP(Table1[[#This Row],[City]],$M$3:$N$12,2,0)</f>
        <v>New York</v>
      </c>
    </row>
    <row r="451" spans="1:10" x14ac:dyDescent="0.25">
      <c r="A451" s="1">
        <v>45741</v>
      </c>
      <c r="B451" t="s">
        <v>498</v>
      </c>
      <c r="C451" t="s">
        <v>10</v>
      </c>
      <c r="D451">
        <v>1400.51</v>
      </c>
      <c r="E451" t="s">
        <v>37</v>
      </c>
      <c r="F451" t="s">
        <v>33</v>
      </c>
      <c r="G451" t="s">
        <v>26</v>
      </c>
      <c r="H451" t="s">
        <v>48</v>
      </c>
      <c r="I451" t="s">
        <v>39</v>
      </c>
      <c r="J451" t="str">
        <f>VLOOKUP(Table1[[#This Row],[City]],$M$3:$N$12,2,0)</f>
        <v>Colorado</v>
      </c>
    </row>
    <row r="452" spans="1:10" x14ac:dyDescent="0.25">
      <c r="A452" s="1">
        <v>45742</v>
      </c>
      <c r="B452" t="s">
        <v>499</v>
      </c>
      <c r="C452" t="s">
        <v>10</v>
      </c>
      <c r="D452">
        <v>3569.08</v>
      </c>
      <c r="E452" t="s">
        <v>30</v>
      </c>
      <c r="F452" t="s">
        <v>12</v>
      </c>
      <c r="G452" t="s">
        <v>13</v>
      </c>
      <c r="H452" t="s">
        <v>42</v>
      </c>
      <c r="I452" t="s">
        <v>43</v>
      </c>
      <c r="J452" t="str">
        <f>VLOOKUP(Table1[[#This Row],[City]],$M$3:$N$12,2,0)</f>
        <v>Massachusetts</v>
      </c>
    </row>
    <row r="453" spans="1:10" x14ac:dyDescent="0.25">
      <c r="A453" s="1">
        <v>45743</v>
      </c>
      <c r="B453" t="s">
        <v>500</v>
      </c>
      <c r="C453" t="s">
        <v>10</v>
      </c>
      <c r="D453">
        <v>2042.28</v>
      </c>
      <c r="E453" t="s">
        <v>47</v>
      </c>
      <c r="F453" t="s">
        <v>25</v>
      </c>
      <c r="G453" t="s">
        <v>26</v>
      </c>
      <c r="H453" t="s">
        <v>35</v>
      </c>
      <c r="I453" t="s">
        <v>45</v>
      </c>
      <c r="J453" t="str">
        <f>VLOOKUP(Table1[[#This Row],[City]],$M$3:$N$12,2,0)</f>
        <v>Texas</v>
      </c>
    </row>
    <row r="454" spans="1:10" x14ac:dyDescent="0.25">
      <c r="A454" s="1">
        <v>45744</v>
      </c>
      <c r="B454" t="s">
        <v>501</v>
      </c>
      <c r="C454" t="s">
        <v>17</v>
      </c>
      <c r="D454">
        <v>3719.92</v>
      </c>
      <c r="E454" t="s">
        <v>18</v>
      </c>
      <c r="F454" t="s">
        <v>19</v>
      </c>
      <c r="G454" t="s">
        <v>13</v>
      </c>
      <c r="H454" t="s">
        <v>48</v>
      </c>
      <c r="I454" t="s">
        <v>22</v>
      </c>
      <c r="J454" t="str">
        <f>VLOOKUP(Table1[[#This Row],[City]],$M$3:$N$12,2,0)</f>
        <v>California</v>
      </c>
    </row>
    <row r="455" spans="1:10" x14ac:dyDescent="0.25">
      <c r="A455" s="1">
        <v>45745</v>
      </c>
      <c r="B455" t="s">
        <v>502</v>
      </c>
      <c r="C455" t="s">
        <v>17</v>
      </c>
      <c r="D455">
        <v>1199.43</v>
      </c>
      <c r="E455" t="s">
        <v>18</v>
      </c>
      <c r="F455" t="s">
        <v>19</v>
      </c>
      <c r="G455" t="s">
        <v>13</v>
      </c>
      <c r="H455" t="s">
        <v>48</v>
      </c>
      <c r="I455" t="s">
        <v>43</v>
      </c>
      <c r="J455" t="str">
        <f>VLOOKUP(Table1[[#This Row],[City]],$M$3:$N$12,2,0)</f>
        <v>Massachusetts</v>
      </c>
    </row>
    <row r="456" spans="1:10" x14ac:dyDescent="0.25">
      <c r="A456" s="1">
        <v>45746</v>
      </c>
      <c r="B456" t="s">
        <v>503</v>
      </c>
      <c r="C456" t="s">
        <v>17</v>
      </c>
      <c r="D456">
        <v>3042.96</v>
      </c>
      <c r="E456" t="s">
        <v>30</v>
      </c>
      <c r="F456" t="s">
        <v>33</v>
      </c>
      <c r="G456" t="s">
        <v>34</v>
      </c>
      <c r="H456" t="s">
        <v>38</v>
      </c>
      <c r="I456" t="s">
        <v>75</v>
      </c>
      <c r="J456" t="str">
        <f>VLOOKUP(Table1[[#This Row],[City]],$M$3:$N$12,2,0)</f>
        <v>Texas</v>
      </c>
    </row>
    <row r="457" spans="1:10" x14ac:dyDescent="0.25">
      <c r="A457" s="1">
        <v>45747</v>
      </c>
      <c r="B457" t="s">
        <v>504</v>
      </c>
      <c r="C457" t="s">
        <v>10</v>
      </c>
      <c r="D457">
        <v>1240.6199999999999</v>
      </c>
      <c r="E457" t="s">
        <v>61</v>
      </c>
      <c r="F457" t="s">
        <v>25</v>
      </c>
      <c r="G457" t="s">
        <v>26</v>
      </c>
      <c r="H457" t="s">
        <v>48</v>
      </c>
      <c r="I457" t="s">
        <v>63</v>
      </c>
      <c r="J457" t="str">
        <f>VLOOKUP(Table1[[#This Row],[City]],$M$3:$N$12,2,0)</f>
        <v>Washington</v>
      </c>
    </row>
    <row r="458" spans="1:10" x14ac:dyDescent="0.25">
      <c r="A458" s="1">
        <v>45748</v>
      </c>
      <c r="B458" t="s">
        <v>505</v>
      </c>
      <c r="C458" t="s">
        <v>10</v>
      </c>
      <c r="D458">
        <v>3799.25</v>
      </c>
      <c r="E458" t="s">
        <v>41</v>
      </c>
      <c r="F458" t="s">
        <v>12</v>
      </c>
      <c r="G458" t="s">
        <v>26</v>
      </c>
      <c r="H458" t="s">
        <v>53</v>
      </c>
      <c r="I458" t="s">
        <v>63</v>
      </c>
      <c r="J458" t="str">
        <f>VLOOKUP(Table1[[#This Row],[City]],$M$3:$N$12,2,0)</f>
        <v>Washington</v>
      </c>
    </row>
    <row r="459" spans="1:10" x14ac:dyDescent="0.25">
      <c r="A459" s="1">
        <v>45749</v>
      </c>
      <c r="B459" t="s">
        <v>506</v>
      </c>
      <c r="C459" t="s">
        <v>10</v>
      </c>
      <c r="D459">
        <v>1792.17</v>
      </c>
      <c r="E459" t="s">
        <v>37</v>
      </c>
      <c r="F459" t="s">
        <v>33</v>
      </c>
      <c r="G459" t="s">
        <v>34</v>
      </c>
      <c r="H459" t="s">
        <v>53</v>
      </c>
      <c r="I459" t="s">
        <v>63</v>
      </c>
      <c r="J459" t="str">
        <f>VLOOKUP(Table1[[#This Row],[City]],$M$3:$N$12,2,0)</f>
        <v>Washington</v>
      </c>
    </row>
    <row r="460" spans="1:10" x14ac:dyDescent="0.25">
      <c r="A460" s="1">
        <v>45750</v>
      </c>
      <c r="B460" t="s">
        <v>507</v>
      </c>
      <c r="C460" t="s">
        <v>10</v>
      </c>
      <c r="D460">
        <v>4439.83</v>
      </c>
      <c r="E460" t="s">
        <v>37</v>
      </c>
      <c r="F460" t="s">
        <v>19</v>
      </c>
      <c r="G460" t="s">
        <v>26</v>
      </c>
      <c r="H460" t="s">
        <v>21</v>
      </c>
      <c r="I460" t="s">
        <v>28</v>
      </c>
      <c r="J460" t="str">
        <f>VLOOKUP(Table1[[#This Row],[City]],$M$3:$N$12,2,0)</f>
        <v>Illinois</v>
      </c>
    </row>
    <row r="461" spans="1:10" x14ac:dyDescent="0.25">
      <c r="A461" s="1">
        <v>45751</v>
      </c>
      <c r="B461" t="s">
        <v>508</v>
      </c>
      <c r="C461" t="s">
        <v>17</v>
      </c>
      <c r="D461">
        <v>1444.07</v>
      </c>
      <c r="E461" t="s">
        <v>30</v>
      </c>
      <c r="F461" t="s">
        <v>12</v>
      </c>
      <c r="G461" t="s">
        <v>13</v>
      </c>
      <c r="H461" t="s">
        <v>27</v>
      </c>
      <c r="I461" t="s">
        <v>45</v>
      </c>
      <c r="J461" t="str">
        <f>VLOOKUP(Table1[[#This Row],[City]],$M$3:$N$12,2,0)</f>
        <v>Texas</v>
      </c>
    </row>
    <row r="462" spans="1:10" x14ac:dyDescent="0.25">
      <c r="A462" s="1">
        <v>45752</v>
      </c>
      <c r="B462" t="s">
        <v>509</v>
      </c>
      <c r="C462" t="s">
        <v>10</v>
      </c>
      <c r="D462">
        <v>3852.12</v>
      </c>
      <c r="E462" t="s">
        <v>37</v>
      </c>
      <c r="F462" t="s">
        <v>19</v>
      </c>
      <c r="G462" t="s">
        <v>52</v>
      </c>
      <c r="H462" t="s">
        <v>57</v>
      </c>
      <c r="I462" t="s">
        <v>43</v>
      </c>
      <c r="J462" t="str">
        <f>VLOOKUP(Table1[[#This Row],[City]],$M$3:$N$12,2,0)</f>
        <v>Massachusetts</v>
      </c>
    </row>
    <row r="463" spans="1:10" x14ac:dyDescent="0.25">
      <c r="A463" s="1">
        <v>45753</v>
      </c>
      <c r="B463" t="s">
        <v>510</v>
      </c>
      <c r="C463" t="s">
        <v>17</v>
      </c>
      <c r="D463">
        <v>1591.45</v>
      </c>
      <c r="E463" t="s">
        <v>18</v>
      </c>
      <c r="F463" t="s">
        <v>25</v>
      </c>
      <c r="G463" t="s">
        <v>34</v>
      </c>
      <c r="H463" t="s">
        <v>35</v>
      </c>
      <c r="I463" t="s">
        <v>39</v>
      </c>
      <c r="J463" t="str">
        <f>VLOOKUP(Table1[[#This Row],[City]],$M$3:$N$12,2,0)</f>
        <v>Colorado</v>
      </c>
    </row>
    <row r="464" spans="1:10" x14ac:dyDescent="0.25">
      <c r="A464" s="1">
        <v>45754</v>
      </c>
      <c r="B464" t="s">
        <v>511</v>
      </c>
      <c r="C464" t="s">
        <v>17</v>
      </c>
      <c r="D464">
        <v>4513.16</v>
      </c>
      <c r="E464" t="s">
        <v>51</v>
      </c>
      <c r="F464" t="s">
        <v>19</v>
      </c>
      <c r="G464" t="s">
        <v>52</v>
      </c>
      <c r="H464" t="s">
        <v>57</v>
      </c>
      <c r="I464" t="s">
        <v>31</v>
      </c>
      <c r="J464" t="str">
        <f>VLOOKUP(Table1[[#This Row],[City]],$M$3:$N$12,2,0)</f>
        <v>New York</v>
      </c>
    </row>
    <row r="465" spans="1:10" x14ac:dyDescent="0.25">
      <c r="A465" s="1">
        <v>45755</v>
      </c>
      <c r="B465" t="s">
        <v>512</v>
      </c>
      <c r="C465" t="s">
        <v>10</v>
      </c>
      <c r="D465">
        <v>1470.24</v>
      </c>
      <c r="E465" t="s">
        <v>47</v>
      </c>
      <c r="F465" t="s">
        <v>33</v>
      </c>
      <c r="G465" t="s">
        <v>20</v>
      </c>
      <c r="H465" t="s">
        <v>53</v>
      </c>
      <c r="I465" t="s">
        <v>28</v>
      </c>
      <c r="J465" t="str">
        <f>VLOOKUP(Table1[[#This Row],[City]],$M$3:$N$12,2,0)</f>
        <v>Illinois</v>
      </c>
    </row>
    <row r="466" spans="1:10" x14ac:dyDescent="0.25">
      <c r="A466" s="1">
        <v>45756</v>
      </c>
      <c r="B466" t="s">
        <v>513</v>
      </c>
      <c r="C466" t="s">
        <v>17</v>
      </c>
      <c r="D466">
        <v>2879.72</v>
      </c>
      <c r="E466" t="s">
        <v>18</v>
      </c>
      <c r="F466" t="s">
        <v>33</v>
      </c>
      <c r="G466" t="s">
        <v>26</v>
      </c>
      <c r="H466" t="s">
        <v>48</v>
      </c>
      <c r="I466" t="s">
        <v>28</v>
      </c>
      <c r="J466" t="str">
        <f>VLOOKUP(Table1[[#This Row],[City]],$M$3:$N$12,2,0)</f>
        <v>Illinois</v>
      </c>
    </row>
    <row r="467" spans="1:10" x14ac:dyDescent="0.25">
      <c r="A467" s="1">
        <v>45757</v>
      </c>
      <c r="B467" t="s">
        <v>514</v>
      </c>
      <c r="C467" t="s">
        <v>10</v>
      </c>
      <c r="D467">
        <v>1634.97</v>
      </c>
      <c r="E467" t="s">
        <v>24</v>
      </c>
      <c r="F467" t="s">
        <v>25</v>
      </c>
      <c r="G467" t="s">
        <v>34</v>
      </c>
      <c r="H467" t="s">
        <v>57</v>
      </c>
      <c r="I467" t="s">
        <v>22</v>
      </c>
      <c r="J467" t="str">
        <f>VLOOKUP(Table1[[#This Row],[City]],$M$3:$N$12,2,0)</f>
        <v>California</v>
      </c>
    </row>
    <row r="468" spans="1:10" x14ac:dyDescent="0.25">
      <c r="A468" s="1">
        <v>45758</v>
      </c>
      <c r="B468" t="s">
        <v>515</v>
      </c>
      <c r="C468" t="s">
        <v>17</v>
      </c>
      <c r="D468">
        <v>4012.29</v>
      </c>
      <c r="E468" t="s">
        <v>47</v>
      </c>
      <c r="F468" t="s">
        <v>25</v>
      </c>
      <c r="G468" t="s">
        <v>52</v>
      </c>
      <c r="H468" t="s">
        <v>27</v>
      </c>
      <c r="I468" t="s">
        <v>75</v>
      </c>
      <c r="J468" t="str">
        <f>VLOOKUP(Table1[[#This Row],[City]],$M$3:$N$12,2,0)</f>
        <v>Texas</v>
      </c>
    </row>
    <row r="469" spans="1:10" x14ac:dyDescent="0.25">
      <c r="A469" s="1">
        <v>45759</v>
      </c>
      <c r="B469" t="s">
        <v>516</v>
      </c>
      <c r="C469" t="s">
        <v>10</v>
      </c>
      <c r="D469">
        <v>2568.08</v>
      </c>
      <c r="E469" t="s">
        <v>18</v>
      </c>
      <c r="F469" t="s">
        <v>12</v>
      </c>
      <c r="G469" t="s">
        <v>20</v>
      </c>
      <c r="H469" t="s">
        <v>14</v>
      </c>
      <c r="I469" t="s">
        <v>39</v>
      </c>
      <c r="J469" t="str">
        <f>VLOOKUP(Table1[[#This Row],[City]],$M$3:$N$12,2,0)</f>
        <v>Colorado</v>
      </c>
    </row>
    <row r="470" spans="1:10" x14ac:dyDescent="0.25">
      <c r="A470" s="1">
        <v>45760</v>
      </c>
      <c r="B470" t="s">
        <v>517</v>
      </c>
      <c r="C470" t="s">
        <v>10</v>
      </c>
      <c r="D470">
        <v>2338</v>
      </c>
      <c r="E470" t="s">
        <v>41</v>
      </c>
      <c r="F470" t="s">
        <v>12</v>
      </c>
      <c r="G470" t="s">
        <v>20</v>
      </c>
      <c r="H470" t="s">
        <v>27</v>
      </c>
      <c r="I470" t="s">
        <v>39</v>
      </c>
      <c r="J470" t="str">
        <f>VLOOKUP(Table1[[#This Row],[City]],$M$3:$N$12,2,0)</f>
        <v>Colorado</v>
      </c>
    </row>
    <row r="471" spans="1:10" x14ac:dyDescent="0.25">
      <c r="A471" s="1">
        <v>45761</v>
      </c>
      <c r="B471" t="s">
        <v>518</v>
      </c>
      <c r="C471" t="s">
        <v>17</v>
      </c>
      <c r="D471">
        <v>2899.38</v>
      </c>
      <c r="E471" t="s">
        <v>18</v>
      </c>
      <c r="F471" t="s">
        <v>33</v>
      </c>
      <c r="G471" t="s">
        <v>13</v>
      </c>
      <c r="H471" t="s">
        <v>14</v>
      </c>
      <c r="I471" t="s">
        <v>28</v>
      </c>
      <c r="J471" t="str">
        <f>VLOOKUP(Table1[[#This Row],[City]],$M$3:$N$12,2,0)</f>
        <v>Illinois</v>
      </c>
    </row>
    <row r="472" spans="1:10" x14ac:dyDescent="0.25">
      <c r="A472" s="1">
        <v>45762</v>
      </c>
      <c r="B472" t="s">
        <v>519</v>
      </c>
      <c r="C472" t="s">
        <v>10</v>
      </c>
      <c r="D472">
        <v>1402.99</v>
      </c>
      <c r="E472" t="s">
        <v>47</v>
      </c>
      <c r="F472" t="s">
        <v>19</v>
      </c>
      <c r="G472" t="s">
        <v>34</v>
      </c>
      <c r="H472" t="s">
        <v>53</v>
      </c>
      <c r="I472" t="s">
        <v>63</v>
      </c>
      <c r="J472" t="str">
        <f>VLOOKUP(Table1[[#This Row],[City]],$M$3:$N$12,2,0)</f>
        <v>Washington</v>
      </c>
    </row>
    <row r="473" spans="1:10" x14ac:dyDescent="0.25">
      <c r="A473" s="1">
        <v>45763</v>
      </c>
      <c r="B473" t="s">
        <v>520</v>
      </c>
      <c r="C473" t="s">
        <v>10</v>
      </c>
      <c r="D473">
        <v>1441.31</v>
      </c>
      <c r="E473" t="s">
        <v>18</v>
      </c>
      <c r="F473" t="s">
        <v>12</v>
      </c>
      <c r="G473" t="s">
        <v>20</v>
      </c>
      <c r="H473" t="s">
        <v>35</v>
      </c>
      <c r="I473" t="s">
        <v>63</v>
      </c>
      <c r="J473" t="str">
        <f>VLOOKUP(Table1[[#This Row],[City]],$M$3:$N$12,2,0)</f>
        <v>Washington</v>
      </c>
    </row>
    <row r="474" spans="1:10" x14ac:dyDescent="0.25">
      <c r="A474" s="1">
        <v>45764</v>
      </c>
      <c r="B474" t="s">
        <v>521</v>
      </c>
      <c r="C474" t="s">
        <v>10</v>
      </c>
      <c r="D474">
        <v>4662.75</v>
      </c>
      <c r="E474" t="s">
        <v>47</v>
      </c>
      <c r="F474" t="s">
        <v>19</v>
      </c>
      <c r="G474" t="s">
        <v>13</v>
      </c>
      <c r="H474" t="s">
        <v>35</v>
      </c>
      <c r="I474" t="s">
        <v>31</v>
      </c>
      <c r="J474" t="str">
        <f>VLOOKUP(Table1[[#This Row],[City]],$M$3:$N$12,2,0)</f>
        <v>New York</v>
      </c>
    </row>
    <row r="475" spans="1:10" x14ac:dyDescent="0.25">
      <c r="A475" s="1">
        <v>45765</v>
      </c>
      <c r="B475" t="s">
        <v>522</v>
      </c>
      <c r="C475" t="s">
        <v>17</v>
      </c>
      <c r="D475">
        <v>4604.57</v>
      </c>
      <c r="E475" t="s">
        <v>47</v>
      </c>
      <c r="F475" t="s">
        <v>33</v>
      </c>
      <c r="G475" t="s">
        <v>52</v>
      </c>
      <c r="H475" t="s">
        <v>53</v>
      </c>
      <c r="I475" t="s">
        <v>15</v>
      </c>
      <c r="J475" t="str">
        <f>VLOOKUP(Table1[[#This Row],[City]],$M$3:$N$12,2,0)</f>
        <v>California</v>
      </c>
    </row>
    <row r="476" spans="1:10" x14ac:dyDescent="0.25">
      <c r="A476" s="1">
        <v>45766</v>
      </c>
      <c r="B476" t="s">
        <v>523</v>
      </c>
      <c r="C476" t="s">
        <v>17</v>
      </c>
      <c r="D476">
        <v>1450.38</v>
      </c>
      <c r="E476" t="s">
        <v>51</v>
      </c>
      <c r="F476" t="s">
        <v>12</v>
      </c>
      <c r="G476" t="s">
        <v>13</v>
      </c>
      <c r="H476" t="s">
        <v>14</v>
      </c>
      <c r="I476" t="s">
        <v>43</v>
      </c>
      <c r="J476" t="str">
        <f>VLOOKUP(Table1[[#This Row],[City]],$M$3:$N$12,2,0)</f>
        <v>Massachusetts</v>
      </c>
    </row>
    <row r="477" spans="1:10" x14ac:dyDescent="0.25">
      <c r="A477" s="1">
        <v>45767</v>
      </c>
      <c r="B477" t="s">
        <v>524</v>
      </c>
      <c r="C477" t="s">
        <v>17</v>
      </c>
      <c r="D477">
        <v>4849.09</v>
      </c>
      <c r="E477" t="s">
        <v>24</v>
      </c>
      <c r="F477" t="s">
        <v>25</v>
      </c>
      <c r="G477" t="s">
        <v>52</v>
      </c>
      <c r="H477" t="s">
        <v>57</v>
      </c>
      <c r="I477" t="s">
        <v>39</v>
      </c>
      <c r="J477" t="str">
        <f>VLOOKUP(Table1[[#This Row],[City]],$M$3:$N$12,2,0)</f>
        <v>Colorado</v>
      </c>
    </row>
    <row r="478" spans="1:10" x14ac:dyDescent="0.25">
      <c r="A478" s="1">
        <v>45768</v>
      </c>
      <c r="B478" t="s">
        <v>525</v>
      </c>
      <c r="C478" t="s">
        <v>17</v>
      </c>
      <c r="D478">
        <v>1212.8499999999999</v>
      </c>
      <c r="E478" t="s">
        <v>11</v>
      </c>
      <c r="F478" t="s">
        <v>25</v>
      </c>
      <c r="G478" t="s">
        <v>26</v>
      </c>
      <c r="H478" t="s">
        <v>21</v>
      </c>
      <c r="I478" t="s">
        <v>15</v>
      </c>
      <c r="J478" t="str">
        <f>VLOOKUP(Table1[[#This Row],[City]],$M$3:$N$12,2,0)</f>
        <v>California</v>
      </c>
    </row>
    <row r="479" spans="1:10" x14ac:dyDescent="0.25">
      <c r="A479" s="1">
        <v>45769</v>
      </c>
      <c r="B479" t="s">
        <v>526</v>
      </c>
      <c r="C479" t="s">
        <v>10</v>
      </c>
      <c r="D479">
        <v>4928.63</v>
      </c>
      <c r="E479" t="s">
        <v>11</v>
      </c>
      <c r="F479" t="s">
        <v>12</v>
      </c>
      <c r="G479" t="s">
        <v>52</v>
      </c>
      <c r="H479" t="s">
        <v>27</v>
      </c>
      <c r="I479" t="s">
        <v>63</v>
      </c>
      <c r="J479" t="str">
        <f>VLOOKUP(Table1[[#This Row],[City]],$M$3:$N$12,2,0)</f>
        <v>Washington</v>
      </c>
    </row>
    <row r="480" spans="1:10" x14ac:dyDescent="0.25">
      <c r="A480" s="1">
        <v>45770</v>
      </c>
      <c r="B480" t="s">
        <v>527</v>
      </c>
      <c r="C480" t="s">
        <v>17</v>
      </c>
      <c r="D480">
        <v>2090.5</v>
      </c>
      <c r="E480" t="s">
        <v>30</v>
      </c>
      <c r="F480" t="s">
        <v>19</v>
      </c>
      <c r="G480" t="s">
        <v>13</v>
      </c>
      <c r="H480" t="s">
        <v>35</v>
      </c>
      <c r="I480" t="s">
        <v>63</v>
      </c>
      <c r="J480" t="str">
        <f>VLOOKUP(Table1[[#This Row],[City]],$M$3:$N$12,2,0)</f>
        <v>Washington</v>
      </c>
    </row>
    <row r="481" spans="1:10" x14ac:dyDescent="0.25">
      <c r="A481" s="1">
        <v>45771</v>
      </c>
      <c r="B481" t="s">
        <v>528</v>
      </c>
      <c r="C481" t="s">
        <v>10</v>
      </c>
      <c r="D481">
        <v>2596.4899999999998</v>
      </c>
      <c r="E481" t="s">
        <v>30</v>
      </c>
      <c r="F481" t="s">
        <v>12</v>
      </c>
      <c r="G481" t="s">
        <v>52</v>
      </c>
      <c r="H481" t="s">
        <v>67</v>
      </c>
      <c r="I481" t="s">
        <v>45</v>
      </c>
      <c r="J481" t="str">
        <f>VLOOKUP(Table1[[#This Row],[City]],$M$3:$N$12,2,0)</f>
        <v>Texas</v>
      </c>
    </row>
    <row r="482" spans="1:10" x14ac:dyDescent="0.25">
      <c r="A482" s="1">
        <v>45772</v>
      </c>
      <c r="B482" t="s">
        <v>529</v>
      </c>
      <c r="C482" t="s">
        <v>17</v>
      </c>
      <c r="D482">
        <v>3928.77</v>
      </c>
      <c r="E482" t="s">
        <v>30</v>
      </c>
      <c r="F482" t="s">
        <v>19</v>
      </c>
      <c r="G482" t="s">
        <v>13</v>
      </c>
      <c r="H482" t="s">
        <v>14</v>
      </c>
      <c r="I482" t="s">
        <v>45</v>
      </c>
      <c r="J482" t="str">
        <f>VLOOKUP(Table1[[#This Row],[City]],$M$3:$N$12,2,0)</f>
        <v>Texas</v>
      </c>
    </row>
    <row r="483" spans="1:10" x14ac:dyDescent="0.25">
      <c r="A483" s="1">
        <v>45773</v>
      </c>
      <c r="B483" t="s">
        <v>530</v>
      </c>
      <c r="C483" t="s">
        <v>10</v>
      </c>
      <c r="D483">
        <v>1005.69</v>
      </c>
      <c r="E483" t="s">
        <v>37</v>
      </c>
      <c r="F483" t="s">
        <v>19</v>
      </c>
      <c r="G483" t="s">
        <v>26</v>
      </c>
      <c r="H483" t="s">
        <v>57</v>
      </c>
      <c r="I483" t="s">
        <v>63</v>
      </c>
      <c r="J483" t="str">
        <f>VLOOKUP(Table1[[#This Row],[City]],$M$3:$N$12,2,0)</f>
        <v>Washington</v>
      </c>
    </row>
    <row r="484" spans="1:10" x14ac:dyDescent="0.25">
      <c r="A484" s="1">
        <v>45774</v>
      </c>
      <c r="B484" t="s">
        <v>531</v>
      </c>
      <c r="C484" t="s">
        <v>17</v>
      </c>
      <c r="D484">
        <v>1016.92</v>
      </c>
      <c r="E484" t="s">
        <v>11</v>
      </c>
      <c r="F484" t="s">
        <v>19</v>
      </c>
      <c r="G484" t="s">
        <v>20</v>
      </c>
      <c r="H484" t="s">
        <v>38</v>
      </c>
      <c r="I484" t="s">
        <v>28</v>
      </c>
      <c r="J484" t="str">
        <f>VLOOKUP(Table1[[#This Row],[City]],$M$3:$N$12,2,0)</f>
        <v>Illinois</v>
      </c>
    </row>
    <row r="485" spans="1:10" x14ac:dyDescent="0.25">
      <c r="A485" s="1">
        <v>45775</v>
      </c>
      <c r="B485" t="s">
        <v>532</v>
      </c>
      <c r="C485" t="s">
        <v>10</v>
      </c>
      <c r="D485">
        <v>4434.45</v>
      </c>
      <c r="E485" t="s">
        <v>24</v>
      </c>
      <c r="F485" t="s">
        <v>33</v>
      </c>
      <c r="G485" t="s">
        <v>20</v>
      </c>
      <c r="H485" t="s">
        <v>21</v>
      </c>
      <c r="I485" t="s">
        <v>63</v>
      </c>
      <c r="J485" t="str">
        <f>VLOOKUP(Table1[[#This Row],[City]],$M$3:$N$12,2,0)</f>
        <v>Washington</v>
      </c>
    </row>
    <row r="486" spans="1:10" x14ac:dyDescent="0.25">
      <c r="A486" s="1">
        <v>45776</v>
      </c>
      <c r="B486" t="s">
        <v>533</v>
      </c>
      <c r="C486" t="s">
        <v>17</v>
      </c>
      <c r="D486">
        <v>1924.58</v>
      </c>
      <c r="E486" t="s">
        <v>30</v>
      </c>
      <c r="F486" t="s">
        <v>19</v>
      </c>
      <c r="G486" t="s">
        <v>26</v>
      </c>
      <c r="H486" t="s">
        <v>38</v>
      </c>
      <c r="I486" t="s">
        <v>28</v>
      </c>
      <c r="J486" t="str">
        <f>VLOOKUP(Table1[[#This Row],[City]],$M$3:$N$12,2,0)</f>
        <v>Illinois</v>
      </c>
    </row>
    <row r="487" spans="1:10" x14ac:dyDescent="0.25">
      <c r="A487" s="1">
        <v>45777</v>
      </c>
      <c r="B487" t="s">
        <v>534</v>
      </c>
      <c r="C487" t="s">
        <v>17</v>
      </c>
      <c r="D487">
        <v>1005.13</v>
      </c>
      <c r="E487" t="s">
        <v>11</v>
      </c>
      <c r="F487" t="s">
        <v>33</v>
      </c>
      <c r="G487" t="s">
        <v>34</v>
      </c>
      <c r="H487" t="s">
        <v>53</v>
      </c>
      <c r="I487" t="s">
        <v>63</v>
      </c>
      <c r="J487" t="str">
        <f>VLOOKUP(Table1[[#This Row],[City]],$M$3:$N$12,2,0)</f>
        <v>Washington</v>
      </c>
    </row>
    <row r="488" spans="1:10" x14ac:dyDescent="0.25">
      <c r="A488" s="1">
        <v>45778</v>
      </c>
      <c r="B488" t="s">
        <v>535</v>
      </c>
      <c r="C488" t="s">
        <v>17</v>
      </c>
      <c r="D488">
        <v>4484.1400000000003</v>
      </c>
      <c r="E488" t="s">
        <v>30</v>
      </c>
      <c r="F488" t="s">
        <v>25</v>
      </c>
      <c r="G488" t="s">
        <v>13</v>
      </c>
      <c r="H488" t="s">
        <v>35</v>
      </c>
      <c r="I488" t="s">
        <v>63</v>
      </c>
      <c r="J488" t="str">
        <f>VLOOKUP(Table1[[#This Row],[City]],$M$3:$N$12,2,0)</f>
        <v>Washington</v>
      </c>
    </row>
    <row r="489" spans="1:10" x14ac:dyDescent="0.25">
      <c r="A489" s="1">
        <v>45779</v>
      </c>
      <c r="B489" t="s">
        <v>536</v>
      </c>
      <c r="C489" t="s">
        <v>10</v>
      </c>
      <c r="D489">
        <v>2287.7199999999998</v>
      </c>
      <c r="E489" t="s">
        <v>51</v>
      </c>
      <c r="F489" t="s">
        <v>33</v>
      </c>
      <c r="G489" t="s">
        <v>52</v>
      </c>
      <c r="H489" t="s">
        <v>53</v>
      </c>
      <c r="I489" t="s">
        <v>31</v>
      </c>
      <c r="J489" t="str">
        <f>VLOOKUP(Table1[[#This Row],[City]],$M$3:$N$12,2,0)</f>
        <v>New York</v>
      </c>
    </row>
    <row r="490" spans="1:10" x14ac:dyDescent="0.25">
      <c r="A490" s="1">
        <v>45780</v>
      </c>
      <c r="B490" t="s">
        <v>537</v>
      </c>
      <c r="C490" t="s">
        <v>10</v>
      </c>
      <c r="D490">
        <v>2337.64</v>
      </c>
      <c r="E490" t="s">
        <v>47</v>
      </c>
      <c r="F490" t="s">
        <v>25</v>
      </c>
      <c r="G490" t="s">
        <v>13</v>
      </c>
      <c r="H490" t="s">
        <v>35</v>
      </c>
      <c r="I490" t="s">
        <v>28</v>
      </c>
      <c r="J490" t="str">
        <f>VLOOKUP(Table1[[#This Row],[City]],$M$3:$N$12,2,0)</f>
        <v>Illinois</v>
      </c>
    </row>
    <row r="491" spans="1:10" x14ac:dyDescent="0.25">
      <c r="A491" s="1">
        <v>45781</v>
      </c>
      <c r="B491" t="s">
        <v>538</v>
      </c>
      <c r="C491" t="s">
        <v>10</v>
      </c>
      <c r="D491">
        <v>2844.03</v>
      </c>
      <c r="E491" t="s">
        <v>30</v>
      </c>
      <c r="F491" t="s">
        <v>25</v>
      </c>
      <c r="G491" t="s">
        <v>34</v>
      </c>
      <c r="H491" t="s">
        <v>42</v>
      </c>
      <c r="I491" t="s">
        <v>75</v>
      </c>
      <c r="J491" t="str">
        <f>VLOOKUP(Table1[[#This Row],[City]],$M$3:$N$12,2,0)</f>
        <v>Texas</v>
      </c>
    </row>
    <row r="492" spans="1:10" x14ac:dyDescent="0.25">
      <c r="A492" s="1">
        <v>45782</v>
      </c>
      <c r="B492" t="s">
        <v>539</v>
      </c>
      <c r="C492" t="s">
        <v>17</v>
      </c>
      <c r="D492">
        <v>4773.5</v>
      </c>
      <c r="E492" t="s">
        <v>37</v>
      </c>
      <c r="F492" t="s">
        <v>12</v>
      </c>
      <c r="G492" t="s">
        <v>13</v>
      </c>
      <c r="H492" t="s">
        <v>35</v>
      </c>
      <c r="I492" t="s">
        <v>43</v>
      </c>
      <c r="J492" t="str">
        <f>VLOOKUP(Table1[[#This Row],[City]],$M$3:$N$12,2,0)</f>
        <v>Massachusetts</v>
      </c>
    </row>
    <row r="493" spans="1:10" x14ac:dyDescent="0.25">
      <c r="A493" s="1">
        <v>45783</v>
      </c>
      <c r="B493" t="s">
        <v>540</v>
      </c>
      <c r="C493" t="s">
        <v>17</v>
      </c>
      <c r="D493">
        <v>3170.25</v>
      </c>
      <c r="E493" t="s">
        <v>51</v>
      </c>
      <c r="F493" t="s">
        <v>33</v>
      </c>
      <c r="G493" t="s">
        <v>26</v>
      </c>
      <c r="H493" t="s">
        <v>53</v>
      </c>
      <c r="I493" t="s">
        <v>45</v>
      </c>
      <c r="J493" t="str">
        <f>VLOOKUP(Table1[[#This Row],[City]],$M$3:$N$12,2,0)</f>
        <v>Texas</v>
      </c>
    </row>
    <row r="494" spans="1:10" x14ac:dyDescent="0.25">
      <c r="A494" s="1">
        <v>45784</v>
      </c>
      <c r="B494" t="s">
        <v>541</v>
      </c>
      <c r="C494" t="s">
        <v>10</v>
      </c>
      <c r="D494">
        <v>3447.28</v>
      </c>
      <c r="E494" t="s">
        <v>24</v>
      </c>
      <c r="F494" t="s">
        <v>25</v>
      </c>
      <c r="G494" t="s">
        <v>26</v>
      </c>
      <c r="H494" t="s">
        <v>42</v>
      </c>
      <c r="I494" t="s">
        <v>45</v>
      </c>
      <c r="J494" t="str">
        <f>VLOOKUP(Table1[[#This Row],[City]],$M$3:$N$12,2,0)</f>
        <v>Texas</v>
      </c>
    </row>
    <row r="495" spans="1:10" x14ac:dyDescent="0.25">
      <c r="A495" s="1">
        <v>45785</v>
      </c>
      <c r="B495" t="s">
        <v>542</v>
      </c>
      <c r="C495" t="s">
        <v>10</v>
      </c>
      <c r="D495">
        <v>2089.34</v>
      </c>
      <c r="E495" t="s">
        <v>47</v>
      </c>
      <c r="F495" t="s">
        <v>12</v>
      </c>
      <c r="G495" t="s">
        <v>34</v>
      </c>
      <c r="H495" t="s">
        <v>48</v>
      </c>
      <c r="I495" t="s">
        <v>22</v>
      </c>
      <c r="J495" t="str">
        <f>VLOOKUP(Table1[[#This Row],[City]],$M$3:$N$12,2,0)</f>
        <v>California</v>
      </c>
    </row>
    <row r="496" spans="1:10" x14ac:dyDescent="0.25">
      <c r="A496" s="1">
        <v>45786</v>
      </c>
      <c r="B496" t="s">
        <v>543</v>
      </c>
      <c r="C496" t="s">
        <v>17</v>
      </c>
      <c r="D496">
        <v>1585.25</v>
      </c>
      <c r="E496" t="s">
        <v>18</v>
      </c>
      <c r="F496" t="s">
        <v>12</v>
      </c>
      <c r="G496" t="s">
        <v>20</v>
      </c>
      <c r="H496" t="s">
        <v>38</v>
      </c>
      <c r="I496" t="s">
        <v>75</v>
      </c>
      <c r="J496" t="str">
        <f>VLOOKUP(Table1[[#This Row],[City]],$M$3:$N$12,2,0)</f>
        <v>Texas</v>
      </c>
    </row>
    <row r="497" spans="1:10" x14ac:dyDescent="0.25">
      <c r="A497" s="1">
        <v>45787</v>
      </c>
      <c r="B497" t="s">
        <v>544</v>
      </c>
      <c r="C497" t="s">
        <v>17</v>
      </c>
      <c r="D497">
        <v>2479.85</v>
      </c>
      <c r="E497" t="s">
        <v>37</v>
      </c>
      <c r="F497" t="s">
        <v>33</v>
      </c>
      <c r="G497" t="s">
        <v>52</v>
      </c>
      <c r="H497" t="s">
        <v>14</v>
      </c>
      <c r="I497" t="s">
        <v>75</v>
      </c>
      <c r="J497" t="str">
        <f>VLOOKUP(Table1[[#This Row],[City]],$M$3:$N$12,2,0)</f>
        <v>Texas</v>
      </c>
    </row>
    <row r="498" spans="1:10" x14ac:dyDescent="0.25">
      <c r="A498" s="1">
        <v>45788</v>
      </c>
      <c r="B498" t="s">
        <v>545</v>
      </c>
      <c r="C498" t="s">
        <v>17</v>
      </c>
      <c r="D498">
        <v>4543.83</v>
      </c>
      <c r="E498" t="s">
        <v>37</v>
      </c>
      <c r="F498" t="s">
        <v>25</v>
      </c>
      <c r="G498" t="s">
        <v>20</v>
      </c>
      <c r="H498" t="s">
        <v>42</v>
      </c>
      <c r="I498" t="s">
        <v>31</v>
      </c>
      <c r="J498" t="str">
        <f>VLOOKUP(Table1[[#This Row],[City]],$M$3:$N$12,2,0)</f>
        <v>New York</v>
      </c>
    </row>
    <row r="499" spans="1:10" x14ac:dyDescent="0.25">
      <c r="A499" s="1">
        <v>45789</v>
      </c>
      <c r="B499" t="s">
        <v>546</v>
      </c>
      <c r="C499" t="s">
        <v>10</v>
      </c>
      <c r="D499">
        <v>4763.43</v>
      </c>
      <c r="E499" t="s">
        <v>61</v>
      </c>
      <c r="F499" t="s">
        <v>25</v>
      </c>
      <c r="G499" t="s">
        <v>34</v>
      </c>
      <c r="H499" t="s">
        <v>14</v>
      </c>
      <c r="I499" t="s">
        <v>39</v>
      </c>
      <c r="J499" t="str">
        <f>VLOOKUP(Table1[[#This Row],[City]],$M$3:$N$12,2,0)</f>
        <v>Colorado</v>
      </c>
    </row>
    <row r="500" spans="1:10" x14ac:dyDescent="0.25">
      <c r="A500" s="1">
        <v>45790</v>
      </c>
      <c r="B500" t="s">
        <v>547</v>
      </c>
      <c r="C500" t="s">
        <v>17</v>
      </c>
      <c r="D500">
        <v>2537.2600000000002</v>
      </c>
      <c r="E500" t="s">
        <v>11</v>
      </c>
      <c r="F500" t="s">
        <v>12</v>
      </c>
      <c r="G500" t="s">
        <v>26</v>
      </c>
      <c r="H500" t="s">
        <v>14</v>
      </c>
      <c r="I500" t="s">
        <v>45</v>
      </c>
      <c r="J500" t="str">
        <f>VLOOKUP(Table1[[#This Row],[City]],$M$3:$N$12,2,0)</f>
        <v>Texas</v>
      </c>
    </row>
    <row r="501" spans="1:10" x14ac:dyDescent="0.25">
      <c r="A501" s="1">
        <v>45791</v>
      </c>
      <c r="B501" t="s">
        <v>548</v>
      </c>
      <c r="C501" t="s">
        <v>10</v>
      </c>
      <c r="D501">
        <v>1678.45</v>
      </c>
      <c r="E501" t="s">
        <v>11</v>
      </c>
      <c r="F501" t="s">
        <v>12</v>
      </c>
      <c r="G501" t="s">
        <v>26</v>
      </c>
      <c r="H501" t="s">
        <v>53</v>
      </c>
      <c r="I501" t="s">
        <v>63</v>
      </c>
      <c r="J501" t="str">
        <f>VLOOKUP(Table1[[#This Row],[City]],$M$3:$N$12,2,0)</f>
        <v>Washington</v>
      </c>
    </row>
    <row r="502" spans="1:10" x14ac:dyDescent="0.25">
      <c r="A502" s="1">
        <v>45792</v>
      </c>
      <c r="B502" t="s">
        <v>549</v>
      </c>
      <c r="C502" t="s">
        <v>17</v>
      </c>
      <c r="D502">
        <v>2978.94</v>
      </c>
      <c r="E502" t="s">
        <v>61</v>
      </c>
      <c r="F502" t="s">
        <v>25</v>
      </c>
      <c r="G502" t="s">
        <v>13</v>
      </c>
      <c r="H502" t="s">
        <v>57</v>
      </c>
      <c r="I502" t="s">
        <v>45</v>
      </c>
      <c r="J502" t="str">
        <f>VLOOKUP(Table1[[#This Row],[City]],$M$3:$N$12,2,0)</f>
        <v>Texas</v>
      </c>
    </row>
    <row r="503" spans="1:10" x14ac:dyDescent="0.25">
      <c r="A503" s="1">
        <v>45793</v>
      </c>
      <c r="B503" t="s">
        <v>550</v>
      </c>
      <c r="C503" t="s">
        <v>10</v>
      </c>
      <c r="D503">
        <v>4146.5200000000004</v>
      </c>
      <c r="E503" t="s">
        <v>47</v>
      </c>
      <c r="F503" t="s">
        <v>33</v>
      </c>
      <c r="G503" t="s">
        <v>13</v>
      </c>
      <c r="H503" t="s">
        <v>42</v>
      </c>
      <c r="I503" t="s">
        <v>22</v>
      </c>
      <c r="J503" t="str">
        <f>VLOOKUP(Table1[[#This Row],[City]],$M$3:$N$12,2,0)</f>
        <v>California</v>
      </c>
    </row>
    <row r="504" spans="1:10" x14ac:dyDescent="0.25">
      <c r="A504" s="1">
        <v>45794</v>
      </c>
      <c r="B504" t="s">
        <v>551</v>
      </c>
      <c r="C504" t="s">
        <v>10</v>
      </c>
      <c r="D504">
        <v>3640.49</v>
      </c>
      <c r="E504" t="s">
        <v>11</v>
      </c>
      <c r="F504" t="s">
        <v>25</v>
      </c>
      <c r="G504" t="s">
        <v>20</v>
      </c>
      <c r="H504" t="s">
        <v>27</v>
      </c>
      <c r="I504" t="s">
        <v>75</v>
      </c>
      <c r="J504" t="str">
        <f>VLOOKUP(Table1[[#This Row],[City]],$M$3:$N$12,2,0)</f>
        <v>Texas</v>
      </c>
    </row>
    <row r="505" spans="1:10" x14ac:dyDescent="0.25">
      <c r="A505" s="1">
        <v>45795</v>
      </c>
      <c r="B505" t="s">
        <v>552</v>
      </c>
      <c r="C505" t="s">
        <v>17</v>
      </c>
      <c r="D505">
        <v>4955.59</v>
      </c>
      <c r="E505" t="s">
        <v>24</v>
      </c>
      <c r="F505" t="s">
        <v>33</v>
      </c>
      <c r="G505" t="s">
        <v>34</v>
      </c>
      <c r="H505" t="s">
        <v>48</v>
      </c>
      <c r="I505" t="s">
        <v>22</v>
      </c>
      <c r="J505" t="str">
        <f>VLOOKUP(Table1[[#This Row],[City]],$M$3:$N$12,2,0)</f>
        <v>California</v>
      </c>
    </row>
    <row r="506" spans="1:10" x14ac:dyDescent="0.25">
      <c r="A506" s="1">
        <v>45796</v>
      </c>
      <c r="B506" t="s">
        <v>553</v>
      </c>
      <c r="C506" t="s">
        <v>17</v>
      </c>
      <c r="D506">
        <v>4753.93</v>
      </c>
      <c r="E506" t="s">
        <v>18</v>
      </c>
      <c r="F506" t="s">
        <v>12</v>
      </c>
      <c r="G506" t="s">
        <v>26</v>
      </c>
      <c r="H506" t="s">
        <v>38</v>
      </c>
      <c r="I506" t="s">
        <v>31</v>
      </c>
      <c r="J506" t="str">
        <f>VLOOKUP(Table1[[#This Row],[City]],$M$3:$N$12,2,0)</f>
        <v>New York</v>
      </c>
    </row>
    <row r="507" spans="1:10" x14ac:dyDescent="0.25">
      <c r="A507" s="1">
        <v>45797</v>
      </c>
      <c r="B507" t="s">
        <v>554</v>
      </c>
      <c r="C507" t="s">
        <v>10</v>
      </c>
      <c r="D507">
        <v>1671.89</v>
      </c>
      <c r="E507" t="s">
        <v>37</v>
      </c>
      <c r="F507" t="s">
        <v>33</v>
      </c>
      <c r="G507" t="s">
        <v>20</v>
      </c>
      <c r="H507" t="s">
        <v>14</v>
      </c>
      <c r="I507" t="s">
        <v>58</v>
      </c>
      <c r="J507" t="str">
        <f>VLOOKUP(Table1[[#This Row],[City]],$M$3:$N$12,2,0)</f>
        <v>Florida</v>
      </c>
    </row>
    <row r="508" spans="1:10" x14ac:dyDescent="0.25">
      <c r="A508" s="1">
        <v>45798</v>
      </c>
      <c r="B508" t="s">
        <v>555</v>
      </c>
      <c r="C508" t="s">
        <v>10</v>
      </c>
      <c r="D508">
        <v>3617.75</v>
      </c>
      <c r="E508" t="s">
        <v>24</v>
      </c>
      <c r="F508" t="s">
        <v>25</v>
      </c>
      <c r="G508" t="s">
        <v>13</v>
      </c>
      <c r="H508" t="s">
        <v>21</v>
      </c>
      <c r="I508" t="s">
        <v>45</v>
      </c>
      <c r="J508" t="str">
        <f>VLOOKUP(Table1[[#This Row],[City]],$M$3:$N$12,2,0)</f>
        <v>Texas</v>
      </c>
    </row>
    <row r="509" spans="1:10" x14ac:dyDescent="0.25">
      <c r="A509" s="1">
        <v>45799</v>
      </c>
      <c r="B509" t="s">
        <v>556</v>
      </c>
      <c r="C509" t="s">
        <v>17</v>
      </c>
      <c r="D509">
        <v>1999.42</v>
      </c>
      <c r="E509" t="s">
        <v>51</v>
      </c>
      <c r="F509" t="s">
        <v>19</v>
      </c>
      <c r="G509" t="s">
        <v>34</v>
      </c>
      <c r="H509" t="s">
        <v>48</v>
      </c>
      <c r="I509" t="s">
        <v>31</v>
      </c>
      <c r="J509" t="str">
        <f>VLOOKUP(Table1[[#This Row],[City]],$M$3:$N$12,2,0)</f>
        <v>New York</v>
      </c>
    </row>
    <row r="510" spans="1:10" x14ac:dyDescent="0.25">
      <c r="A510" s="1">
        <v>45800</v>
      </c>
      <c r="B510" t="s">
        <v>557</v>
      </c>
      <c r="C510" t="s">
        <v>10</v>
      </c>
      <c r="D510">
        <v>1645.55</v>
      </c>
      <c r="E510" t="s">
        <v>37</v>
      </c>
      <c r="F510" t="s">
        <v>12</v>
      </c>
      <c r="G510" t="s">
        <v>20</v>
      </c>
      <c r="H510" t="s">
        <v>53</v>
      </c>
      <c r="I510" t="s">
        <v>31</v>
      </c>
      <c r="J510" t="str">
        <f>VLOOKUP(Table1[[#This Row],[City]],$M$3:$N$12,2,0)</f>
        <v>New York</v>
      </c>
    </row>
    <row r="511" spans="1:10" x14ac:dyDescent="0.25">
      <c r="A511" s="1">
        <v>45801</v>
      </c>
      <c r="B511" t="s">
        <v>558</v>
      </c>
      <c r="C511" t="s">
        <v>10</v>
      </c>
      <c r="D511">
        <v>4741.99</v>
      </c>
      <c r="E511" t="s">
        <v>18</v>
      </c>
      <c r="F511" t="s">
        <v>19</v>
      </c>
      <c r="G511" t="s">
        <v>26</v>
      </c>
      <c r="H511" t="s">
        <v>48</v>
      </c>
      <c r="I511" t="s">
        <v>15</v>
      </c>
      <c r="J511" t="str">
        <f>VLOOKUP(Table1[[#This Row],[City]],$M$3:$N$12,2,0)</f>
        <v>California</v>
      </c>
    </row>
    <row r="512" spans="1:10" x14ac:dyDescent="0.25">
      <c r="A512" s="1">
        <v>45802</v>
      </c>
      <c r="B512" t="s">
        <v>559</v>
      </c>
      <c r="C512" t="s">
        <v>10</v>
      </c>
      <c r="D512">
        <v>1957.24</v>
      </c>
      <c r="E512" t="s">
        <v>61</v>
      </c>
      <c r="F512" t="s">
        <v>12</v>
      </c>
      <c r="G512" t="s">
        <v>13</v>
      </c>
      <c r="H512" t="s">
        <v>42</v>
      </c>
      <c r="I512" t="s">
        <v>45</v>
      </c>
      <c r="J512" t="str">
        <f>VLOOKUP(Table1[[#This Row],[City]],$M$3:$N$12,2,0)</f>
        <v>Texas</v>
      </c>
    </row>
    <row r="513" spans="1:10" x14ac:dyDescent="0.25">
      <c r="A513" s="1">
        <v>45803</v>
      </c>
      <c r="B513" t="s">
        <v>560</v>
      </c>
      <c r="C513" t="s">
        <v>17</v>
      </c>
      <c r="D513">
        <v>4387.1099999999997</v>
      </c>
      <c r="E513" t="s">
        <v>11</v>
      </c>
      <c r="F513" t="s">
        <v>19</v>
      </c>
      <c r="G513" t="s">
        <v>26</v>
      </c>
      <c r="H513" t="s">
        <v>27</v>
      </c>
      <c r="I513" t="s">
        <v>31</v>
      </c>
      <c r="J513" t="str">
        <f>VLOOKUP(Table1[[#This Row],[City]],$M$3:$N$12,2,0)</f>
        <v>New York</v>
      </c>
    </row>
    <row r="514" spans="1:10" x14ac:dyDescent="0.25">
      <c r="A514" s="1">
        <v>45804</v>
      </c>
      <c r="B514" t="s">
        <v>561</v>
      </c>
      <c r="C514" t="s">
        <v>17</v>
      </c>
      <c r="D514">
        <v>2530.16</v>
      </c>
      <c r="E514" t="s">
        <v>47</v>
      </c>
      <c r="F514" t="s">
        <v>25</v>
      </c>
      <c r="G514" t="s">
        <v>34</v>
      </c>
      <c r="H514" t="s">
        <v>67</v>
      </c>
      <c r="I514" t="s">
        <v>31</v>
      </c>
      <c r="J514" t="str">
        <f>VLOOKUP(Table1[[#This Row],[City]],$M$3:$N$12,2,0)</f>
        <v>New York</v>
      </c>
    </row>
    <row r="515" spans="1:10" x14ac:dyDescent="0.25">
      <c r="A515" s="1">
        <v>45805</v>
      </c>
      <c r="B515" t="s">
        <v>562</v>
      </c>
      <c r="C515" t="s">
        <v>10</v>
      </c>
      <c r="D515">
        <v>3807.56</v>
      </c>
      <c r="E515" t="s">
        <v>47</v>
      </c>
      <c r="F515" t="s">
        <v>33</v>
      </c>
      <c r="G515" t="s">
        <v>26</v>
      </c>
      <c r="H515" t="s">
        <v>53</v>
      </c>
      <c r="I515" t="s">
        <v>22</v>
      </c>
      <c r="J515" t="str">
        <f>VLOOKUP(Table1[[#This Row],[City]],$M$3:$N$12,2,0)</f>
        <v>California</v>
      </c>
    </row>
    <row r="516" spans="1:10" x14ac:dyDescent="0.25">
      <c r="A516" s="1">
        <v>45806</v>
      </c>
      <c r="B516" t="s">
        <v>563</v>
      </c>
      <c r="C516" t="s">
        <v>17</v>
      </c>
      <c r="D516">
        <v>1386.37</v>
      </c>
      <c r="E516" t="s">
        <v>30</v>
      </c>
      <c r="F516" t="s">
        <v>19</v>
      </c>
      <c r="G516" t="s">
        <v>34</v>
      </c>
      <c r="H516" t="s">
        <v>67</v>
      </c>
      <c r="I516" t="s">
        <v>28</v>
      </c>
      <c r="J516" t="str">
        <f>VLOOKUP(Table1[[#This Row],[City]],$M$3:$N$12,2,0)</f>
        <v>Illinois</v>
      </c>
    </row>
    <row r="517" spans="1:10" x14ac:dyDescent="0.25">
      <c r="A517" s="1">
        <v>45807</v>
      </c>
      <c r="B517" t="s">
        <v>564</v>
      </c>
      <c r="C517" t="s">
        <v>10</v>
      </c>
      <c r="D517">
        <v>4570.5</v>
      </c>
      <c r="E517" t="s">
        <v>24</v>
      </c>
      <c r="F517" t="s">
        <v>19</v>
      </c>
      <c r="G517" t="s">
        <v>34</v>
      </c>
      <c r="H517" t="s">
        <v>35</v>
      </c>
      <c r="I517" t="s">
        <v>31</v>
      </c>
      <c r="J517" t="str">
        <f>VLOOKUP(Table1[[#This Row],[City]],$M$3:$N$12,2,0)</f>
        <v>New York</v>
      </c>
    </row>
    <row r="518" spans="1:10" x14ac:dyDescent="0.25">
      <c r="A518" s="1">
        <v>45808</v>
      </c>
      <c r="B518" t="s">
        <v>565</v>
      </c>
      <c r="C518" t="s">
        <v>10</v>
      </c>
      <c r="D518">
        <v>3619.89</v>
      </c>
      <c r="E518" t="s">
        <v>47</v>
      </c>
      <c r="F518" t="s">
        <v>19</v>
      </c>
      <c r="G518" t="s">
        <v>26</v>
      </c>
      <c r="H518" t="s">
        <v>35</v>
      </c>
      <c r="I518" t="s">
        <v>43</v>
      </c>
      <c r="J518" t="str">
        <f>VLOOKUP(Table1[[#This Row],[City]],$M$3:$N$12,2,0)</f>
        <v>Massachusetts</v>
      </c>
    </row>
    <row r="519" spans="1:10" x14ac:dyDescent="0.25">
      <c r="A519" s="1">
        <v>45809</v>
      </c>
      <c r="B519" t="s">
        <v>566</v>
      </c>
      <c r="C519" t="s">
        <v>10</v>
      </c>
      <c r="D519">
        <v>3176.96</v>
      </c>
      <c r="E519" t="s">
        <v>30</v>
      </c>
      <c r="F519" t="s">
        <v>25</v>
      </c>
      <c r="G519" t="s">
        <v>26</v>
      </c>
      <c r="H519" t="s">
        <v>42</v>
      </c>
      <c r="I519" t="s">
        <v>39</v>
      </c>
      <c r="J519" t="str">
        <f>VLOOKUP(Table1[[#This Row],[City]],$M$3:$N$12,2,0)</f>
        <v>Colorado</v>
      </c>
    </row>
    <row r="520" spans="1:10" x14ac:dyDescent="0.25">
      <c r="A520" s="1">
        <v>45810</v>
      </c>
      <c r="B520" t="s">
        <v>567</v>
      </c>
      <c r="C520" t="s">
        <v>10</v>
      </c>
      <c r="D520">
        <v>1570.75</v>
      </c>
      <c r="E520" t="s">
        <v>37</v>
      </c>
      <c r="F520" t="s">
        <v>25</v>
      </c>
      <c r="G520" t="s">
        <v>34</v>
      </c>
      <c r="H520" t="s">
        <v>53</v>
      </c>
      <c r="I520" t="s">
        <v>43</v>
      </c>
      <c r="J520" t="str">
        <f>VLOOKUP(Table1[[#This Row],[City]],$M$3:$N$12,2,0)</f>
        <v>Massachusetts</v>
      </c>
    </row>
    <row r="521" spans="1:10" x14ac:dyDescent="0.25">
      <c r="A521" s="1">
        <v>45811</v>
      </c>
      <c r="B521" t="s">
        <v>568</v>
      </c>
      <c r="C521" t="s">
        <v>10</v>
      </c>
      <c r="D521">
        <v>1030.7</v>
      </c>
      <c r="E521" t="s">
        <v>41</v>
      </c>
      <c r="F521" t="s">
        <v>19</v>
      </c>
      <c r="G521" t="s">
        <v>20</v>
      </c>
      <c r="H521" t="s">
        <v>27</v>
      </c>
      <c r="I521" t="s">
        <v>15</v>
      </c>
      <c r="J521" t="str">
        <f>VLOOKUP(Table1[[#This Row],[City]],$M$3:$N$12,2,0)</f>
        <v>California</v>
      </c>
    </row>
    <row r="522" spans="1:10" x14ac:dyDescent="0.25">
      <c r="A522" s="1">
        <v>45812</v>
      </c>
      <c r="B522" t="s">
        <v>569</v>
      </c>
      <c r="C522" t="s">
        <v>17</v>
      </c>
      <c r="D522">
        <v>1390.3</v>
      </c>
      <c r="E522" t="s">
        <v>18</v>
      </c>
      <c r="F522" t="s">
        <v>25</v>
      </c>
      <c r="G522" t="s">
        <v>52</v>
      </c>
      <c r="H522" t="s">
        <v>21</v>
      </c>
      <c r="I522" t="s">
        <v>39</v>
      </c>
      <c r="J522" t="str">
        <f>VLOOKUP(Table1[[#This Row],[City]],$M$3:$N$12,2,0)</f>
        <v>Colorado</v>
      </c>
    </row>
    <row r="523" spans="1:10" x14ac:dyDescent="0.25">
      <c r="A523" s="1">
        <v>45813</v>
      </c>
      <c r="B523" t="s">
        <v>570</v>
      </c>
      <c r="C523" t="s">
        <v>10</v>
      </c>
      <c r="D523">
        <v>4241.58</v>
      </c>
      <c r="E523" t="s">
        <v>51</v>
      </c>
      <c r="F523" t="s">
        <v>33</v>
      </c>
      <c r="G523" t="s">
        <v>52</v>
      </c>
      <c r="H523" t="s">
        <v>67</v>
      </c>
      <c r="I523" t="s">
        <v>45</v>
      </c>
      <c r="J523" t="str">
        <f>VLOOKUP(Table1[[#This Row],[City]],$M$3:$N$12,2,0)</f>
        <v>Texas</v>
      </c>
    </row>
    <row r="524" spans="1:10" x14ac:dyDescent="0.25">
      <c r="A524" s="1">
        <v>45814</v>
      </c>
      <c r="B524" t="s">
        <v>571</v>
      </c>
      <c r="C524" t="s">
        <v>10</v>
      </c>
      <c r="D524">
        <v>2766.2</v>
      </c>
      <c r="E524" t="s">
        <v>18</v>
      </c>
      <c r="F524" t="s">
        <v>25</v>
      </c>
      <c r="G524" t="s">
        <v>13</v>
      </c>
      <c r="H524" t="s">
        <v>35</v>
      </c>
      <c r="I524" t="s">
        <v>58</v>
      </c>
      <c r="J524" t="str">
        <f>VLOOKUP(Table1[[#This Row],[City]],$M$3:$N$12,2,0)</f>
        <v>Florida</v>
      </c>
    </row>
    <row r="525" spans="1:10" x14ac:dyDescent="0.25">
      <c r="A525" s="1">
        <v>45815</v>
      </c>
      <c r="B525" t="s">
        <v>572</v>
      </c>
      <c r="C525" t="s">
        <v>17</v>
      </c>
      <c r="D525">
        <v>4599.37</v>
      </c>
      <c r="E525" t="s">
        <v>47</v>
      </c>
      <c r="F525" t="s">
        <v>12</v>
      </c>
      <c r="G525" t="s">
        <v>26</v>
      </c>
      <c r="H525" t="s">
        <v>53</v>
      </c>
      <c r="I525" t="s">
        <v>28</v>
      </c>
      <c r="J525" t="str">
        <f>VLOOKUP(Table1[[#This Row],[City]],$M$3:$N$12,2,0)</f>
        <v>Illinois</v>
      </c>
    </row>
    <row r="526" spans="1:10" x14ac:dyDescent="0.25">
      <c r="A526" s="1">
        <v>45816</v>
      </c>
      <c r="B526" t="s">
        <v>573</v>
      </c>
      <c r="C526" t="s">
        <v>10</v>
      </c>
      <c r="D526">
        <v>3260.57</v>
      </c>
      <c r="E526" t="s">
        <v>51</v>
      </c>
      <c r="F526" t="s">
        <v>25</v>
      </c>
      <c r="G526" t="s">
        <v>52</v>
      </c>
      <c r="H526" t="s">
        <v>14</v>
      </c>
      <c r="I526" t="s">
        <v>45</v>
      </c>
      <c r="J526" t="str">
        <f>VLOOKUP(Table1[[#This Row],[City]],$M$3:$N$12,2,0)</f>
        <v>Texas</v>
      </c>
    </row>
    <row r="527" spans="1:10" x14ac:dyDescent="0.25">
      <c r="A527" s="1">
        <v>45817</v>
      </c>
      <c r="B527" t="s">
        <v>574</v>
      </c>
      <c r="C527" t="s">
        <v>10</v>
      </c>
      <c r="D527">
        <v>3987.78</v>
      </c>
      <c r="E527" t="s">
        <v>37</v>
      </c>
      <c r="F527" t="s">
        <v>25</v>
      </c>
      <c r="G527" t="s">
        <v>26</v>
      </c>
      <c r="H527" t="s">
        <v>27</v>
      </c>
      <c r="I527" t="s">
        <v>39</v>
      </c>
      <c r="J527" t="str">
        <f>VLOOKUP(Table1[[#This Row],[City]],$M$3:$N$12,2,0)</f>
        <v>Colorado</v>
      </c>
    </row>
    <row r="528" spans="1:10" x14ac:dyDescent="0.25">
      <c r="A528" s="1">
        <v>45818</v>
      </c>
      <c r="B528" t="s">
        <v>575</v>
      </c>
      <c r="C528" t="s">
        <v>17</v>
      </c>
      <c r="D528">
        <v>2050.66</v>
      </c>
      <c r="E528" t="s">
        <v>18</v>
      </c>
      <c r="F528" t="s">
        <v>19</v>
      </c>
      <c r="G528" t="s">
        <v>20</v>
      </c>
      <c r="H528" t="s">
        <v>27</v>
      </c>
      <c r="I528" t="s">
        <v>15</v>
      </c>
      <c r="J528" t="str">
        <f>VLOOKUP(Table1[[#This Row],[City]],$M$3:$N$12,2,0)</f>
        <v>California</v>
      </c>
    </row>
    <row r="529" spans="1:10" x14ac:dyDescent="0.25">
      <c r="A529" s="1">
        <v>45819</v>
      </c>
      <c r="B529" t="s">
        <v>576</v>
      </c>
      <c r="C529" t="s">
        <v>17</v>
      </c>
      <c r="D529">
        <v>1226.44</v>
      </c>
      <c r="E529" t="s">
        <v>37</v>
      </c>
      <c r="F529" t="s">
        <v>25</v>
      </c>
      <c r="G529" t="s">
        <v>26</v>
      </c>
      <c r="H529" t="s">
        <v>27</v>
      </c>
      <c r="I529" t="s">
        <v>39</v>
      </c>
      <c r="J529" t="str">
        <f>VLOOKUP(Table1[[#This Row],[City]],$M$3:$N$12,2,0)</f>
        <v>Colorado</v>
      </c>
    </row>
    <row r="530" spans="1:10" x14ac:dyDescent="0.25">
      <c r="A530" s="1">
        <v>45820</v>
      </c>
      <c r="B530" t="s">
        <v>577</v>
      </c>
      <c r="C530" t="s">
        <v>17</v>
      </c>
      <c r="D530">
        <v>3584.76</v>
      </c>
      <c r="E530" t="s">
        <v>37</v>
      </c>
      <c r="F530" t="s">
        <v>33</v>
      </c>
      <c r="G530" t="s">
        <v>26</v>
      </c>
      <c r="H530" t="s">
        <v>42</v>
      </c>
      <c r="I530" t="s">
        <v>39</v>
      </c>
      <c r="J530" t="str">
        <f>VLOOKUP(Table1[[#This Row],[City]],$M$3:$N$12,2,0)</f>
        <v>Colorado</v>
      </c>
    </row>
    <row r="531" spans="1:10" x14ac:dyDescent="0.25">
      <c r="A531" s="1">
        <v>45821</v>
      </c>
      <c r="B531" t="s">
        <v>578</v>
      </c>
      <c r="C531" t="s">
        <v>17</v>
      </c>
      <c r="D531">
        <v>4345.79</v>
      </c>
      <c r="E531" t="s">
        <v>61</v>
      </c>
      <c r="F531" t="s">
        <v>12</v>
      </c>
      <c r="G531" t="s">
        <v>26</v>
      </c>
      <c r="H531" t="s">
        <v>38</v>
      </c>
      <c r="I531" t="s">
        <v>28</v>
      </c>
      <c r="J531" t="str">
        <f>VLOOKUP(Table1[[#This Row],[City]],$M$3:$N$12,2,0)</f>
        <v>Illinois</v>
      </c>
    </row>
    <row r="532" spans="1:10" x14ac:dyDescent="0.25">
      <c r="A532" s="1">
        <v>45822</v>
      </c>
      <c r="B532" t="s">
        <v>579</v>
      </c>
      <c r="C532" t="s">
        <v>10</v>
      </c>
      <c r="D532">
        <v>2349.14</v>
      </c>
      <c r="E532" t="s">
        <v>41</v>
      </c>
      <c r="F532" t="s">
        <v>25</v>
      </c>
      <c r="G532" t="s">
        <v>52</v>
      </c>
      <c r="H532" t="s">
        <v>53</v>
      </c>
      <c r="I532" t="s">
        <v>45</v>
      </c>
      <c r="J532" t="str">
        <f>VLOOKUP(Table1[[#This Row],[City]],$M$3:$N$12,2,0)</f>
        <v>Texas</v>
      </c>
    </row>
    <row r="533" spans="1:10" x14ac:dyDescent="0.25">
      <c r="A533" s="1">
        <v>45823</v>
      </c>
      <c r="B533" t="s">
        <v>580</v>
      </c>
      <c r="C533" t="s">
        <v>17</v>
      </c>
      <c r="D533">
        <v>2341.3200000000002</v>
      </c>
      <c r="E533" t="s">
        <v>47</v>
      </c>
      <c r="F533" t="s">
        <v>33</v>
      </c>
      <c r="G533" t="s">
        <v>26</v>
      </c>
      <c r="H533" t="s">
        <v>57</v>
      </c>
      <c r="I533" t="s">
        <v>39</v>
      </c>
      <c r="J533" t="str">
        <f>VLOOKUP(Table1[[#This Row],[City]],$M$3:$N$12,2,0)</f>
        <v>Colorado</v>
      </c>
    </row>
    <row r="534" spans="1:10" x14ac:dyDescent="0.25">
      <c r="A534" s="1">
        <v>45824</v>
      </c>
      <c r="B534" t="s">
        <v>581</v>
      </c>
      <c r="C534" t="s">
        <v>10</v>
      </c>
      <c r="D534">
        <v>2816.05</v>
      </c>
      <c r="E534" t="s">
        <v>11</v>
      </c>
      <c r="F534" t="s">
        <v>25</v>
      </c>
      <c r="G534" t="s">
        <v>34</v>
      </c>
      <c r="H534" t="s">
        <v>53</v>
      </c>
      <c r="I534" t="s">
        <v>39</v>
      </c>
      <c r="J534" t="str">
        <f>VLOOKUP(Table1[[#This Row],[City]],$M$3:$N$12,2,0)</f>
        <v>Colorado</v>
      </c>
    </row>
    <row r="535" spans="1:10" x14ac:dyDescent="0.25">
      <c r="A535" s="1">
        <v>45825</v>
      </c>
      <c r="B535" t="s">
        <v>582</v>
      </c>
      <c r="C535" t="s">
        <v>17</v>
      </c>
      <c r="D535">
        <v>1786.31</v>
      </c>
      <c r="E535" t="s">
        <v>18</v>
      </c>
      <c r="F535" t="s">
        <v>33</v>
      </c>
      <c r="G535" t="s">
        <v>34</v>
      </c>
      <c r="H535" t="s">
        <v>21</v>
      </c>
      <c r="I535" t="s">
        <v>31</v>
      </c>
      <c r="J535" t="str">
        <f>VLOOKUP(Table1[[#This Row],[City]],$M$3:$N$12,2,0)</f>
        <v>New York</v>
      </c>
    </row>
    <row r="536" spans="1:10" x14ac:dyDescent="0.25">
      <c r="A536" s="1">
        <v>45826</v>
      </c>
      <c r="B536" t="s">
        <v>583</v>
      </c>
      <c r="C536" t="s">
        <v>10</v>
      </c>
      <c r="D536">
        <v>4970.8599999999997</v>
      </c>
      <c r="E536" t="s">
        <v>47</v>
      </c>
      <c r="F536" t="s">
        <v>19</v>
      </c>
      <c r="G536" t="s">
        <v>52</v>
      </c>
      <c r="H536" t="s">
        <v>48</v>
      </c>
      <c r="I536" t="s">
        <v>58</v>
      </c>
      <c r="J536" t="str">
        <f>VLOOKUP(Table1[[#This Row],[City]],$M$3:$N$12,2,0)</f>
        <v>Florida</v>
      </c>
    </row>
    <row r="537" spans="1:10" x14ac:dyDescent="0.25">
      <c r="A537" s="1">
        <v>45827</v>
      </c>
      <c r="B537" t="s">
        <v>584</v>
      </c>
      <c r="C537" t="s">
        <v>17</v>
      </c>
      <c r="D537">
        <v>1584.72</v>
      </c>
      <c r="E537" t="s">
        <v>18</v>
      </c>
      <c r="F537" t="s">
        <v>33</v>
      </c>
      <c r="G537" t="s">
        <v>26</v>
      </c>
      <c r="H537" t="s">
        <v>21</v>
      </c>
      <c r="I537" t="s">
        <v>39</v>
      </c>
      <c r="J537" t="str">
        <f>VLOOKUP(Table1[[#This Row],[City]],$M$3:$N$12,2,0)</f>
        <v>Colorado</v>
      </c>
    </row>
    <row r="538" spans="1:10" x14ac:dyDescent="0.25">
      <c r="A538" s="1">
        <v>45828</v>
      </c>
      <c r="B538" t="s">
        <v>585</v>
      </c>
      <c r="C538" t="s">
        <v>10</v>
      </c>
      <c r="D538">
        <v>4646.07</v>
      </c>
      <c r="E538" t="s">
        <v>61</v>
      </c>
      <c r="F538" t="s">
        <v>12</v>
      </c>
      <c r="G538" t="s">
        <v>13</v>
      </c>
      <c r="H538" t="s">
        <v>14</v>
      </c>
      <c r="I538" t="s">
        <v>39</v>
      </c>
      <c r="J538" t="str">
        <f>VLOOKUP(Table1[[#This Row],[City]],$M$3:$N$12,2,0)</f>
        <v>Colorado</v>
      </c>
    </row>
    <row r="539" spans="1:10" x14ac:dyDescent="0.25">
      <c r="A539" s="1">
        <v>45829</v>
      </c>
      <c r="B539" t="s">
        <v>586</v>
      </c>
      <c r="C539" t="s">
        <v>10</v>
      </c>
      <c r="D539">
        <v>3228.46</v>
      </c>
      <c r="E539" t="s">
        <v>41</v>
      </c>
      <c r="F539" t="s">
        <v>19</v>
      </c>
      <c r="G539" t="s">
        <v>26</v>
      </c>
      <c r="H539" t="s">
        <v>53</v>
      </c>
      <c r="I539" t="s">
        <v>31</v>
      </c>
      <c r="J539" t="str">
        <f>VLOOKUP(Table1[[#This Row],[City]],$M$3:$N$12,2,0)</f>
        <v>New York</v>
      </c>
    </row>
    <row r="540" spans="1:10" x14ac:dyDescent="0.25">
      <c r="A540" s="1">
        <v>45830</v>
      </c>
      <c r="B540" t="s">
        <v>587</v>
      </c>
      <c r="C540" t="s">
        <v>10</v>
      </c>
      <c r="D540">
        <v>3082.06</v>
      </c>
      <c r="E540" t="s">
        <v>61</v>
      </c>
      <c r="F540" t="s">
        <v>19</v>
      </c>
      <c r="G540" t="s">
        <v>52</v>
      </c>
      <c r="H540" t="s">
        <v>38</v>
      </c>
      <c r="I540" t="s">
        <v>75</v>
      </c>
      <c r="J540" t="str">
        <f>VLOOKUP(Table1[[#This Row],[City]],$M$3:$N$12,2,0)</f>
        <v>Texas</v>
      </c>
    </row>
    <row r="541" spans="1:10" x14ac:dyDescent="0.25">
      <c r="A541" s="1">
        <v>45831</v>
      </c>
      <c r="B541" t="s">
        <v>588</v>
      </c>
      <c r="C541" t="s">
        <v>17</v>
      </c>
      <c r="D541">
        <v>3397.36</v>
      </c>
      <c r="E541" t="s">
        <v>41</v>
      </c>
      <c r="F541" t="s">
        <v>33</v>
      </c>
      <c r="G541" t="s">
        <v>13</v>
      </c>
      <c r="H541" t="s">
        <v>14</v>
      </c>
      <c r="I541" t="s">
        <v>58</v>
      </c>
      <c r="J541" t="str">
        <f>VLOOKUP(Table1[[#This Row],[City]],$M$3:$N$12,2,0)</f>
        <v>Florida</v>
      </c>
    </row>
    <row r="542" spans="1:10" x14ac:dyDescent="0.25">
      <c r="A542" s="1">
        <v>45832</v>
      </c>
      <c r="B542" t="s">
        <v>589</v>
      </c>
      <c r="C542" t="s">
        <v>10</v>
      </c>
      <c r="D542">
        <v>1547.59</v>
      </c>
      <c r="E542" t="s">
        <v>47</v>
      </c>
      <c r="F542" t="s">
        <v>19</v>
      </c>
      <c r="G542" t="s">
        <v>20</v>
      </c>
      <c r="H542" t="s">
        <v>42</v>
      </c>
      <c r="I542" t="s">
        <v>22</v>
      </c>
      <c r="J542" t="str">
        <f>VLOOKUP(Table1[[#This Row],[City]],$M$3:$N$12,2,0)</f>
        <v>California</v>
      </c>
    </row>
    <row r="543" spans="1:10" x14ac:dyDescent="0.25">
      <c r="A543" s="1">
        <v>45833</v>
      </c>
      <c r="B543" t="s">
        <v>590</v>
      </c>
      <c r="C543" t="s">
        <v>10</v>
      </c>
      <c r="D543">
        <v>4872.8900000000003</v>
      </c>
      <c r="E543" t="s">
        <v>47</v>
      </c>
      <c r="F543" t="s">
        <v>25</v>
      </c>
      <c r="G543" t="s">
        <v>52</v>
      </c>
      <c r="H543" t="s">
        <v>48</v>
      </c>
      <c r="I543" t="s">
        <v>15</v>
      </c>
      <c r="J543" t="str">
        <f>VLOOKUP(Table1[[#This Row],[City]],$M$3:$N$12,2,0)</f>
        <v>California</v>
      </c>
    </row>
    <row r="544" spans="1:10" x14ac:dyDescent="0.25">
      <c r="A544" s="1">
        <v>45834</v>
      </c>
      <c r="B544" t="s">
        <v>591</v>
      </c>
      <c r="C544" t="s">
        <v>10</v>
      </c>
      <c r="D544">
        <v>4761.88</v>
      </c>
      <c r="E544" t="s">
        <v>11</v>
      </c>
      <c r="F544" t="s">
        <v>33</v>
      </c>
      <c r="G544" t="s">
        <v>20</v>
      </c>
      <c r="H544" t="s">
        <v>14</v>
      </c>
      <c r="I544" t="s">
        <v>28</v>
      </c>
      <c r="J544" t="str">
        <f>VLOOKUP(Table1[[#This Row],[City]],$M$3:$N$12,2,0)</f>
        <v>Illinois</v>
      </c>
    </row>
    <row r="545" spans="1:10" x14ac:dyDescent="0.25">
      <c r="A545" s="1">
        <v>45835</v>
      </c>
      <c r="B545" t="s">
        <v>592</v>
      </c>
      <c r="C545" t="s">
        <v>17</v>
      </c>
      <c r="D545">
        <v>3011.87</v>
      </c>
      <c r="E545" t="s">
        <v>41</v>
      </c>
      <c r="F545" t="s">
        <v>25</v>
      </c>
      <c r="G545" t="s">
        <v>20</v>
      </c>
      <c r="H545" t="s">
        <v>21</v>
      </c>
      <c r="I545" t="s">
        <v>58</v>
      </c>
      <c r="J545" t="str">
        <f>VLOOKUP(Table1[[#This Row],[City]],$M$3:$N$12,2,0)</f>
        <v>Florida</v>
      </c>
    </row>
    <row r="546" spans="1:10" x14ac:dyDescent="0.25">
      <c r="A546" s="1">
        <v>45836</v>
      </c>
      <c r="B546" t="s">
        <v>593</v>
      </c>
      <c r="C546" t="s">
        <v>17</v>
      </c>
      <c r="D546">
        <v>1917.7</v>
      </c>
      <c r="E546" t="s">
        <v>11</v>
      </c>
      <c r="F546" t="s">
        <v>33</v>
      </c>
      <c r="G546" t="s">
        <v>26</v>
      </c>
      <c r="H546" t="s">
        <v>38</v>
      </c>
      <c r="I546" t="s">
        <v>58</v>
      </c>
      <c r="J546" t="str">
        <f>VLOOKUP(Table1[[#This Row],[City]],$M$3:$N$12,2,0)</f>
        <v>Florida</v>
      </c>
    </row>
    <row r="547" spans="1:10" x14ac:dyDescent="0.25">
      <c r="A547" s="1">
        <v>45837</v>
      </c>
      <c r="B547" t="s">
        <v>594</v>
      </c>
      <c r="C547" t="s">
        <v>17</v>
      </c>
      <c r="D547">
        <v>3202.95</v>
      </c>
      <c r="E547" t="s">
        <v>18</v>
      </c>
      <c r="F547" t="s">
        <v>19</v>
      </c>
      <c r="G547" t="s">
        <v>52</v>
      </c>
      <c r="H547" t="s">
        <v>67</v>
      </c>
      <c r="I547" t="s">
        <v>75</v>
      </c>
      <c r="J547" t="str">
        <f>VLOOKUP(Table1[[#This Row],[City]],$M$3:$N$12,2,0)</f>
        <v>Texas</v>
      </c>
    </row>
    <row r="548" spans="1:10" x14ac:dyDescent="0.25">
      <c r="A548" s="1">
        <v>45838</v>
      </c>
      <c r="B548" t="s">
        <v>595</v>
      </c>
      <c r="C548" t="s">
        <v>10</v>
      </c>
      <c r="D548">
        <v>2158.27</v>
      </c>
      <c r="E548" t="s">
        <v>30</v>
      </c>
      <c r="F548" t="s">
        <v>25</v>
      </c>
      <c r="G548" t="s">
        <v>13</v>
      </c>
      <c r="H548" t="s">
        <v>57</v>
      </c>
      <c r="I548" t="s">
        <v>45</v>
      </c>
      <c r="J548" t="str">
        <f>VLOOKUP(Table1[[#This Row],[City]],$M$3:$N$12,2,0)</f>
        <v>Texas</v>
      </c>
    </row>
    <row r="549" spans="1:10" x14ac:dyDescent="0.25">
      <c r="A549" s="1">
        <v>45839</v>
      </c>
      <c r="B549" t="s">
        <v>596</v>
      </c>
      <c r="C549" t="s">
        <v>10</v>
      </c>
      <c r="D549">
        <v>4073.85</v>
      </c>
      <c r="E549" t="s">
        <v>61</v>
      </c>
      <c r="F549" t="s">
        <v>25</v>
      </c>
      <c r="G549" t="s">
        <v>20</v>
      </c>
      <c r="H549" t="s">
        <v>48</v>
      </c>
      <c r="I549" t="s">
        <v>63</v>
      </c>
      <c r="J549" t="str">
        <f>VLOOKUP(Table1[[#This Row],[City]],$M$3:$N$12,2,0)</f>
        <v>Washington</v>
      </c>
    </row>
    <row r="550" spans="1:10" x14ac:dyDescent="0.25">
      <c r="A550" s="1">
        <v>45840</v>
      </c>
      <c r="B550" t="s">
        <v>597</v>
      </c>
      <c r="C550" t="s">
        <v>10</v>
      </c>
      <c r="D550">
        <v>4744.87</v>
      </c>
      <c r="E550" t="s">
        <v>30</v>
      </c>
      <c r="F550" t="s">
        <v>19</v>
      </c>
      <c r="G550" t="s">
        <v>26</v>
      </c>
      <c r="H550" t="s">
        <v>14</v>
      </c>
      <c r="I550" t="s">
        <v>15</v>
      </c>
      <c r="J550" t="str">
        <f>VLOOKUP(Table1[[#This Row],[City]],$M$3:$N$12,2,0)</f>
        <v>California</v>
      </c>
    </row>
    <row r="551" spans="1:10" x14ac:dyDescent="0.25">
      <c r="A551" s="1">
        <v>45841</v>
      </c>
      <c r="B551" t="s">
        <v>598</v>
      </c>
      <c r="C551" t="s">
        <v>17</v>
      </c>
      <c r="D551">
        <v>4721.9799999999996</v>
      </c>
      <c r="E551" t="s">
        <v>61</v>
      </c>
      <c r="F551" t="s">
        <v>12</v>
      </c>
      <c r="G551" t="s">
        <v>34</v>
      </c>
      <c r="H551" t="s">
        <v>67</v>
      </c>
      <c r="I551" t="s">
        <v>58</v>
      </c>
      <c r="J551" t="str">
        <f>VLOOKUP(Table1[[#This Row],[City]],$M$3:$N$12,2,0)</f>
        <v>Florida</v>
      </c>
    </row>
    <row r="552" spans="1:10" x14ac:dyDescent="0.25">
      <c r="A552" s="1">
        <v>45842</v>
      </c>
      <c r="B552" t="s">
        <v>599</v>
      </c>
      <c r="C552" t="s">
        <v>10</v>
      </c>
      <c r="D552">
        <v>4862.55</v>
      </c>
      <c r="E552" t="s">
        <v>47</v>
      </c>
      <c r="F552" t="s">
        <v>33</v>
      </c>
      <c r="G552" t="s">
        <v>13</v>
      </c>
      <c r="H552" t="s">
        <v>35</v>
      </c>
      <c r="I552" t="s">
        <v>45</v>
      </c>
      <c r="J552" t="str">
        <f>VLOOKUP(Table1[[#This Row],[City]],$M$3:$N$12,2,0)</f>
        <v>Texas</v>
      </c>
    </row>
    <row r="553" spans="1:10" x14ac:dyDescent="0.25">
      <c r="A553" s="1">
        <v>45843</v>
      </c>
      <c r="B553" t="s">
        <v>600</v>
      </c>
      <c r="C553" t="s">
        <v>17</v>
      </c>
      <c r="D553">
        <v>1068.8499999999999</v>
      </c>
      <c r="E553" t="s">
        <v>24</v>
      </c>
      <c r="F553" t="s">
        <v>12</v>
      </c>
      <c r="G553" t="s">
        <v>20</v>
      </c>
      <c r="H553" t="s">
        <v>53</v>
      </c>
      <c r="I553" t="s">
        <v>31</v>
      </c>
      <c r="J553" t="str">
        <f>VLOOKUP(Table1[[#This Row],[City]],$M$3:$N$12,2,0)</f>
        <v>New York</v>
      </c>
    </row>
    <row r="554" spans="1:10" x14ac:dyDescent="0.25">
      <c r="A554" s="1">
        <v>45844</v>
      </c>
      <c r="B554" t="s">
        <v>601</v>
      </c>
      <c r="C554" t="s">
        <v>17</v>
      </c>
      <c r="D554">
        <v>4586.45</v>
      </c>
      <c r="E554" t="s">
        <v>37</v>
      </c>
      <c r="F554" t="s">
        <v>12</v>
      </c>
      <c r="G554" t="s">
        <v>34</v>
      </c>
      <c r="H554" t="s">
        <v>53</v>
      </c>
      <c r="I554" t="s">
        <v>43</v>
      </c>
      <c r="J554" t="str">
        <f>VLOOKUP(Table1[[#This Row],[City]],$M$3:$N$12,2,0)</f>
        <v>Massachusetts</v>
      </c>
    </row>
    <row r="555" spans="1:10" x14ac:dyDescent="0.25">
      <c r="A555" s="1">
        <v>45845</v>
      </c>
      <c r="B555" t="s">
        <v>602</v>
      </c>
      <c r="C555" t="s">
        <v>17</v>
      </c>
      <c r="D555">
        <v>3277.57</v>
      </c>
      <c r="E555" t="s">
        <v>41</v>
      </c>
      <c r="F555" t="s">
        <v>33</v>
      </c>
      <c r="G555" t="s">
        <v>26</v>
      </c>
      <c r="H555" t="s">
        <v>38</v>
      </c>
      <c r="I555" t="s">
        <v>28</v>
      </c>
      <c r="J555" t="str">
        <f>VLOOKUP(Table1[[#This Row],[City]],$M$3:$N$12,2,0)</f>
        <v>Illinois</v>
      </c>
    </row>
    <row r="556" spans="1:10" x14ac:dyDescent="0.25">
      <c r="A556" s="1">
        <v>45846</v>
      </c>
      <c r="B556" t="s">
        <v>603</v>
      </c>
      <c r="C556" t="s">
        <v>10</v>
      </c>
      <c r="D556">
        <v>2766.57</v>
      </c>
      <c r="E556" t="s">
        <v>41</v>
      </c>
      <c r="F556" t="s">
        <v>12</v>
      </c>
      <c r="G556" t="s">
        <v>13</v>
      </c>
      <c r="H556" t="s">
        <v>42</v>
      </c>
      <c r="I556" t="s">
        <v>45</v>
      </c>
      <c r="J556" t="str">
        <f>VLOOKUP(Table1[[#This Row],[City]],$M$3:$N$12,2,0)</f>
        <v>Texas</v>
      </c>
    </row>
    <row r="557" spans="1:10" x14ac:dyDescent="0.25">
      <c r="A557" s="1">
        <v>45847</v>
      </c>
      <c r="B557" t="s">
        <v>604</v>
      </c>
      <c r="C557" t="s">
        <v>10</v>
      </c>
      <c r="D557">
        <v>1720.91</v>
      </c>
      <c r="E557" t="s">
        <v>24</v>
      </c>
      <c r="F557" t="s">
        <v>19</v>
      </c>
      <c r="G557" t="s">
        <v>13</v>
      </c>
      <c r="H557" t="s">
        <v>21</v>
      </c>
      <c r="I557" t="s">
        <v>45</v>
      </c>
      <c r="J557" t="str">
        <f>VLOOKUP(Table1[[#This Row],[City]],$M$3:$N$12,2,0)</f>
        <v>Texas</v>
      </c>
    </row>
    <row r="558" spans="1:10" x14ac:dyDescent="0.25">
      <c r="A558" s="1">
        <v>45848</v>
      </c>
      <c r="B558" t="s">
        <v>605</v>
      </c>
      <c r="C558" t="s">
        <v>17</v>
      </c>
      <c r="D558">
        <v>1771.92</v>
      </c>
      <c r="E558" t="s">
        <v>30</v>
      </c>
      <c r="F558" t="s">
        <v>12</v>
      </c>
      <c r="G558" t="s">
        <v>13</v>
      </c>
      <c r="H558" t="s">
        <v>35</v>
      </c>
      <c r="I558" t="s">
        <v>43</v>
      </c>
      <c r="J558" t="str">
        <f>VLOOKUP(Table1[[#This Row],[City]],$M$3:$N$12,2,0)</f>
        <v>Massachusetts</v>
      </c>
    </row>
    <row r="559" spans="1:10" x14ac:dyDescent="0.25">
      <c r="A559" s="1">
        <v>45849</v>
      </c>
      <c r="B559" t="s">
        <v>606</v>
      </c>
      <c r="C559" t="s">
        <v>10</v>
      </c>
      <c r="D559">
        <v>3105.8</v>
      </c>
      <c r="E559" t="s">
        <v>51</v>
      </c>
      <c r="F559" t="s">
        <v>12</v>
      </c>
      <c r="G559" t="s">
        <v>34</v>
      </c>
      <c r="H559" t="s">
        <v>38</v>
      </c>
      <c r="I559" t="s">
        <v>22</v>
      </c>
      <c r="J559" t="str">
        <f>VLOOKUP(Table1[[#This Row],[City]],$M$3:$N$12,2,0)</f>
        <v>California</v>
      </c>
    </row>
    <row r="560" spans="1:10" x14ac:dyDescent="0.25">
      <c r="A560" s="1">
        <v>45850</v>
      </c>
      <c r="B560" t="s">
        <v>607</v>
      </c>
      <c r="C560" t="s">
        <v>17</v>
      </c>
      <c r="D560">
        <v>2886.43</v>
      </c>
      <c r="E560" t="s">
        <v>11</v>
      </c>
      <c r="F560" t="s">
        <v>25</v>
      </c>
      <c r="G560" t="s">
        <v>34</v>
      </c>
      <c r="H560" t="s">
        <v>38</v>
      </c>
      <c r="I560" t="s">
        <v>22</v>
      </c>
      <c r="J560" t="str">
        <f>VLOOKUP(Table1[[#This Row],[City]],$M$3:$N$12,2,0)</f>
        <v>California</v>
      </c>
    </row>
    <row r="561" spans="1:10" x14ac:dyDescent="0.25">
      <c r="A561" s="1">
        <v>45851</v>
      </c>
      <c r="B561" t="s">
        <v>608</v>
      </c>
      <c r="C561" t="s">
        <v>10</v>
      </c>
      <c r="D561">
        <v>1796.97</v>
      </c>
      <c r="E561" t="s">
        <v>37</v>
      </c>
      <c r="F561" t="s">
        <v>33</v>
      </c>
      <c r="G561" t="s">
        <v>13</v>
      </c>
      <c r="H561" t="s">
        <v>14</v>
      </c>
      <c r="I561" t="s">
        <v>63</v>
      </c>
      <c r="J561" t="str">
        <f>VLOOKUP(Table1[[#This Row],[City]],$M$3:$N$12,2,0)</f>
        <v>Washington</v>
      </c>
    </row>
    <row r="562" spans="1:10" x14ac:dyDescent="0.25">
      <c r="A562" s="1">
        <v>45852</v>
      </c>
      <c r="B562" t="s">
        <v>609</v>
      </c>
      <c r="C562" t="s">
        <v>17</v>
      </c>
      <c r="D562">
        <v>2854.42</v>
      </c>
      <c r="E562" t="s">
        <v>24</v>
      </c>
      <c r="F562" t="s">
        <v>19</v>
      </c>
      <c r="G562" t="s">
        <v>20</v>
      </c>
      <c r="H562" t="s">
        <v>48</v>
      </c>
      <c r="I562" t="s">
        <v>31</v>
      </c>
      <c r="J562" t="str">
        <f>VLOOKUP(Table1[[#This Row],[City]],$M$3:$N$12,2,0)</f>
        <v>New York</v>
      </c>
    </row>
    <row r="563" spans="1:10" x14ac:dyDescent="0.25">
      <c r="A563" s="1">
        <v>45853</v>
      </c>
      <c r="B563" t="s">
        <v>610</v>
      </c>
      <c r="C563" t="s">
        <v>10</v>
      </c>
      <c r="D563">
        <v>3147.67</v>
      </c>
      <c r="E563" t="s">
        <v>11</v>
      </c>
      <c r="F563" t="s">
        <v>12</v>
      </c>
      <c r="G563" t="s">
        <v>20</v>
      </c>
      <c r="H563" t="s">
        <v>42</v>
      </c>
      <c r="I563" t="s">
        <v>22</v>
      </c>
      <c r="J563" t="str">
        <f>VLOOKUP(Table1[[#This Row],[City]],$M$3:$N$12,2,0)</f>
        <v>California</v>
      </c>
    </row>
    <row r="564" spans="1:10" x14ac:dyDescent="0.25">
      <c r="A564" s="1">
        <v>45854</v>
      </c>
      <c r="B564" t="s">
        <v>611</v>
      </c>
      <c r="C564" t="s">
        <v>17</v>
      </c>
      <c r="D564">
        <v>3919.7</v>
      </c>
      <c r="E564" t="s">
        <v>11</v>
      </c>
      <c r="F564" t="s">
        <v>12</v>
      </c>
      <c r="G564" t="s">
        <v>52</v>
      </c>
      <c r="H564" t="s">
        <v>38</v>
      </c>
      <c r="I564" t="s">
        <v>58</v>
      </c>
      <c r="J564" t="str">
        <f>VLOOKUP(Table1[[#This Row],[City]],$M$3:$N$12,2,0)</f>
        <v>Florida</v>
      </c>
    </row>
    <row r="565" spans="1:10" x14ac:dyDescent="0.25">
      <c r="A565" s="1">
        <v>45855</v>
      </c>
      <c r="B565" t="s">
        <v>612</v>
      </c>
      <c r="C565" t="s">
        <v>17</v>
      </c>
      <c r="D565">
        <v>2687.6</v>
      </c>
      <c r="E565" t="s">
        <v>37</v>
      </c>
      <c r="F565" t="s">
        <v>12</v>
      </c>
      <c r="G565" t="s">
        <v>26</v>
      </c>
      <c r="H565" t="s">
        <v>42</v>
      </c>
      <c r="I565" t="s">
        <v>45</v>
      </c>
      <c r="J565" t="str">
        <f>VLOOKUP(Table1[[#This Row],[City]],$M$3:$N$12,2,0)</f>
        <v>Texas</v>
      </c>
    </row>
    <row r="566" spans="1:10" x14ac:dyDescent="0.25">
      <c r="A566" s="1">
        <v>45856</v>
      </c>
      <c r="B566" t="s">
        <v>613</v>
      </c>
      <c r="C566" t="s">
        <v>10</v>
      </c>
      <c r="D566">
        <v>3407.37</v>
      </c>
      <c r="E566" t="s">
        <v>41</v>
      </c>
      <c r="F566" t="s">
        <v>33</v>
      </c>
      <c r="G566" t="s">
        <v>26</v>
      </c>
      <c r="H566" t="s">
        <v>42</v>
      </c>
      <c r="I566" t="s">
        <v>58</v>
      </c>
      <c r="J566" t="str">
        <f>VLOOKUP(Table1[[#This Row],[City]],$M$3:$N$12,2,0)</f>
        <v>Florida</v>
      </c>
    </row>
    <row r="567" spans="1:10" x14ac:dyDescent="0.25">
      <c r="A567" s="1">
        <v>45857</v>
      </c>
      <c r="B567" t="s">
        <v>614</v>
      </c>
      <c r="C567" t="s">
        <v>17</v>
      </c>
      <c r="D567">
        <v>1906.86</v>
      </c>
      <c r="E567" t="s">
        <v>24</v>
      </c>
      <c r="F567" t="s">
        <v>12</v>
      </c>
      <c r="G567" t="s">
        <v>26</v>
      </c>
      <c r="H567" t="s">
        <v>67</v>
      </c>
      <c r="I567" t="s">
        <v>22</v>
      </c>
      <c r="J567" t="str">
        <f>VLOOKUP(Table1[[#This Row],[City]],$M$3:$N$12,2,0)</f>
        <v>California</v>
      </c>
    </row>
    <row r="568" spans="1:10" x14ac:dyDescent="0.25">
      <c r="A568" s="1">
        <v>45858</v>
      </c>
      <c r="B568" t="s">
        <v>615</v>
      </c>
      <c r="C568" t="s">
        <v>17</v>
      </c>
      <c r="D568">
        <v>3701.9</v>
      </c>
      <c r="E568" t="s">
        <v>41</v>
      </c>
      <c r="F568" t="s">
        <v>12</v>
      </c>
      <c r="G568" t="s">
        <v>34</v>
      </c>
      <c r="H568" t="s">
        <v>14</v>
      </c>
      <c r="I568" t="s">
        <v>75</v>
      </c>
      <c r="J568" t="str">
        <f>VLOOKUP(Table1[[#This Row],[City]],$M$3:$N$12,2,0)</f>
        <v>Texas</v>
      </c>
    </row>
    <row r="569" spans="1:10" x14ac:dyDescent="0.25">
      <c r="A569" s="1">
        <v>45859</v>
      </c>
      <c r="B569" t="s">
        <v>616</v>
      </c>
      <c r="C569" t="s">
        <v>17</v>
      </c>
      <c r="D569">
        <v>1961.16</v>
      </c>
      <c r="E569" t="s">
        <v>37</v>
      </c>
      <c r="F569" t="s">
        <v>19</v>
      </c>
      <c r="G569" t="s">
        <v>13</v>
      </c>
      <c r="H569" t="s">
        <v>67</v>
      </c>
      <c r="I569" t="s">
        <v>63</v>
      </c>
      <c r="J569" t="str">
        <f>VLOOKUP(Table1[[#This Row],[City]],$M$3:$N$12,2,0)</f>
        <v>Washington</v>
      </c>
    </row>
    <row r="570" spans="1:10" x14ac:dyDescent="0.25">
      <c r="A570" s="1">
        <v>45860</v>
      </c>
      <c r="B570" t="s">
        <v>617</v>
      </c>
      <c r="C570" t="s">
        <v>17</v>
      </c>
      <c r="D570">
        <v>2881.24</v>
      </c>
      <c r="E570" t="s">
        <v>24</v>
      </c>
      <c r="F570" t="s">
        <v>12</v>
      </c>
      <c r="G570" t="s">
        <v>52</v>
      </c>
      <c r="H570" t="s">
        <v>57</v>
      </c>
      <c r="I570" t="s">
        <v>43</v>
      </c>
      <c r="J570" t="str">
        <f>VLOOKUP(Table1[[#This Row],[City]],$M$3:$N$12,2,0)</f>
        <v>Massachusetts</v>
      </c>
    </row>
    <row r="571" spans="1:10" x14ac:dyDescent="0.25">
      <c r="A571" s="1">
        <v>45861</v>
      </c>
      <c r="B571" t="s">
        <v>618</v>
      </c>
      <c r="C571" t="s">
        <v>17</v>
      </c>
      <c r="D571">
        <v>3052.14</v>
      </c>
      <c r="E571" t="s">
        <v>24</v>
      </c>
      <c r="F571" t="s">
        <v>33</v>
      </c>
      <c r="G571" t="s">
        <v>20</v>
      </c>
      <c r="H571" t="s">
        <v>35</v>
      </c>
      <c r="I571" t="s">
        <v>22</v>
      </c>
      <c r="J571" t="str">
        <f>VLOOKUP(Table1[[#This Row],[City]],$M$3:$N$12,2,0)</f>
        <v>California</v>
      </c>
    </row>
    <row r="572" spans="1:10" x14ac:dyDescent="0.25">
      <c r="A572" s="1">
        <v>45862</v>
      </c>
      <c r="B572" t="s">
        <v>619</v>
      </c>
      <c r="C572" t="s">
        <v>17</v>
      </c>
      <c r="D572">
        <v>3209.68</v>
      </c>
      <c r="E572" t="s">
        <v>18</v>
      </c>
      <c r="F572" t="s">
        <v>25</v>
      </c>
      <c r="G572" t="s">
        <v>52</v>
      </c>
      <c r="H572" t="s">
        <v>67</v>
      </c>
      <c r="I572" t="s">
        <v>39</v>
      </c>
      <c r="J572" t="str">
        <f>VLOOKUP(Table1[[#This Row],[City]],$M$3:$N$12,2,0)</f>
        <v>Colorado</v>
      </c>
    </row>
    <row r="573" spans="1:10" x14ac:dyDescent="0.25">
      <c r="A573" s="1">
        <v>45863</v>
      </c>
      <c r="B573" t="s">
        <v>620</v>
      </c>
      <c r="C573" t="s">
        <v>17</v>
      </c>
      <c r="D573">
        <v>2220.11</v>
      </c>
      <c r="E573" t="s">
        <v>30</v>
      </c>
      <c r="F573" t="s">
        <v>25</v>
      </c>
      <c r="G573" t="s">
        <v>13</v>
      </c>
      <c r="H573" t="s">
        <v>38</v>
      </c>
      <c r="I573" t="s">
        <v>28</v>
      </c>
      <c r="J573" t="str">
        <f>VLOOKUP(Table1[[#This Row],[City]],$M$3:$N$12,2,0)</f>
        <v>Illinois</v>
      </c>
    </row>
    <row r="574" spans="1:10" x14ac:dyDescent="0.25">
      <c r="A574" s="1">
        <v>45864</v>
      </c>
      <c r="B574" t="s">
        <v>621</v>
      </c>
      <c r="C574" t="s">
        <v>17</v>
      </c>
      <c r="D574">
        <v>4075.21</v>
      </c>
      <c r="E574" t="s">
        <v>61</v>
      </c>
      <c r="F574" t="s">
        <v>33</v>
      </c>
      <c r="G574" t="s">
        <v>52</v>
      </c>
      <c r="H574" t="s">
        <v>42</v>
      </c>
      <c r="I574" t="s">
        <v>75</v>
      </c>
      <c r="J574" t="str">
        <f>VLOOKUP(Table1[[#This Row],[City]],$M$3:$N$12,2,0)</f>
        <v>Texas</v>
      </c>
    </row>
    <row r="575" spans="1:10" x14ac:dyDescent="0.25">
      <c r="A575" s="1">
        <v>45865</v>
      </c>
      <c r="B575" t="s">
        <v>622</v>
      </c>
      <c r="C575" t="s">
        <v>10</v>
      </c>
      <c r="D575">
        <v>2730.92</v>
      </c>
      <c r="E575" t="s">
        <v>47</v>
      </c>
      <c r="F575" t="s">
        <v>25</v>
      </c>
      <c r="G575" t="s">
        <v>26</v>
      </c>
      <c r="H575" t="s">
        <v>14</v>
      </c>
      <c r="I575" t="s">
        <v>63</v>
      </c>
      <c r="J575" t="str">
        <f>VLOOKUP(Table1[[#This Row],[City]],$M$3:$N$12,2,0)</f>
        <v>Washington</v>
      </c>
    </row>
    <row r="576" spans="1:10" x14ac:dyDescent="0.25">
      <c r="A576" s="1">
        <v>45866</v>
      </c>
      <c r="B576" t="s">
        <v>623</v>
      </c>
      <c r="C576" t="s">
        <v>10</v>
      </c>
      <c r="D576">
        <v>3151.54</v>
      </c>
      <c r="E576" t="s">
        <v>30</v>
      </c>
      <c r="F576" t="s">
        <v>33</v>
      </c>
      <c r="G576" t="s">
        <v>52</v>
      </c>
      <c r="H576" t="s">
        <v>57</v>
      </c>
      <c r="I576" t="s">
        <v>45</v>
      </c>
      <c r="J576" t="str">
        <f>VLOOKUP(Table1[[#This Row],[City]],$M$3:$N$12,2,0)</f>
        <v>Texas</v>
      </c>
    </row>
    <row r="577" spans="1:10" x14ac:dyDescent="0.25">
      <c r="A577" s="1">
        <v>45867</v>
      </c>
      <c r="B577" t="s">
        <v>624</v>
      </c>
      <c r="C577" t="s">
        <v>17</v>
      </c>
      <c r="D577">
        <v>1393.99</v>
      </c>
      <c r="E577" t="s">
        <v>47</v>
      </c>
      <c r="F577" t="s">
        <v>33</v>
      </c>
      <c r="G577" t="s">
        <v>26</v>
      </c>
      <c r="H577" t="s">
        <v>42</v>
      </c>
      <c r="I577" t="s">
        <v>45</v>
      </c>
      <c r="J577" t="str">
        <f>VLOOKUP(Table1[[#This Row],[City]],$M$3:$N$12,2,0)</f>
        <v>Texas</v>
      </c>
    </row>
    <row r="578" spans="1:10" x14ac:dyDescent="0.25">
      <c r="A578" s="1">
        <v>45868</v>
      </c>
      <c r="B578" t="s">
        <v>625</v>
      </c>
      <c r="C578" t="s">
        <v>17</v>
      </c>
      <c r="D578">
        <v>2105.34</v>
      </c>
      <c r="E578" t="s">
        <v>37</v>
      </c>
      <c r="F578" t="s">
        <v>33</v>
      </c>
      <c r="G578" t="s">
        <v>52</v>
      </c>
      <c r="H578" t="s">
        <v>57</v>
      </c>
      <c r="I578" t="s">
        <v>39</v>
      </c>
      <c r="J578" t="str">
        <f>VLOOKUP(Table1[[#This Row],[City]],$M$3:$N$12,2,0)</f>
        <v>Colorado</v>
      </c>
    </row>
    <row r="579" spans="1:10" x14ac:dyDescent="0.25">
      <c r="A579" s="1">
        <v>45869</v>
      </c>
      <c r="B579" t="s">
        <v>626</v>
      </c>
      <c r="C579" t="s">
        <v>10</v>
      </c>
      <c r="D579">
        <v>1108.47</v>
      </c>
      <c r="E579" t="s">
        <v>41</v>
      </c>
      <c r="F579" t="s">
        <v>25</v>
      </c>
      <c r="G579" t="s">
        <v>13</v>
      </c>
      <c r="H579" t="s">
        <v>53</v>
      </c>
      <c r="I579" t="s">
        <v>58</v>
      </c>
      <c r="J579" t="str">
        <f>VLOOKUP(Table1[[#This Row],[City]],$M$3:$N$12,2,0)</f>
        <v>Florida</v>
      </c>
    </row>
    <row r="580" spans="1:10" x14ac:dyDescent="0.25">
      <c r="A580" s="1">
        <v>45870</v>
      </c>
      <c r="B580" t="s">
        <v>627</v>
      </c>
      <c r="C580" t="s">
        <v>10</v>
      </c>
      <c r="D580">
        <v>3641.88</v>
      </c>
      <c r="E580" t="s">
        <v>41</v>
      </c>
      <c r="F580" t="s">
        <v>33</v>
      </c>
      <c r="G580" t="s">
        <v>13</v>
      </c>
      <c r="H580" t="s">
        <v>14</v>
      </c>
      <c r="I580" t="s">
        <v>31</v>
      </c>
      <c r="J580" t="str">
        <f>VLOOKUP(Table1[[#This Row],[City]],$M$3:$N$12,2,0)</f>
        <v>New York</v>
      </c>
    </row>
    <row r="581" spans="1:10" x14ac:dyDescent="0.25">
      <c r="A581" s="1">
        <v>45871</v>
      </c>
      <c r="B581" t="s">
        <v>628</v>
      </c>
      <c r="C581" t="s">
        <v>17</v>
      </c>
      <c r="D581">
        <v>4363.09</v>
      </c>
      <c r="E581" t="s">
        <v>51</v>
      </c>
      <c r="F581" t="s">
        <v>12</v>
      </c>
      <c r="G581" t="s">
        <v>52</v>
      </c>
      <c r="H581" t="s">
        <v>48</v>
      </c>
      <c r="I581" t="s">
        <v>58</v>
      </c>
      <c r="J581" t="str">
        <f>VLOOKUP(Table1[[#This Row],[City]],$M$3:$N$12,2,0)</f>
        <v>Florida</v>
      </c>
    </row>
    <row r="582" spans="1:10" x14ac:dyDescent="0.25">
      <c r="A582" s="1">
        <v>45872</v>
      </c>
      <c r="B582" t="s">
        <v>629</v>
      </c>
      <c r="C582" t="s">
        <v>17</v>
      </c>
      <c r="D582">
        <v>2618.59</v>
      </c>
      <c r="E582" t="s">
        <v>24</v>
      </c>
      <c r="F582" t="s">
        <v>12</v>
      </c>
      <c r="G582" t="s">
        <v>20</v>
      </c>
      <c r="H582" t="s">
        <v>35</v>
      </c>
      <c r="I582" t="s">
        <v>75</v>
      </c>
      <c r="J582" t="str">
        <f>VLOOKUP(Table1[[#This Row],[City]],$M$3:$N$12,2,0)</f>
        <v>Texas</v>
      </c>
    </row>
    <row r="583" spans="1:10" x14ac:dyDescent="0.25">
      <c r="A583" s="1">
        <v>45873</v>
      </c>
      <c r="B583" t="s">
        <v>630</v>
      </c>
      <c r="C583" t="s">
        <v>10</v>
      </c>
      <c r="D583">
        <v>1046.32</v>
      </c>
      <c r="E583" t="s">
        <v>51</v>
      </c>
      <c r="F583" t="s">
        <v>33</v>
      </c>
      <c r="G583" t="s">
        <v>20</v>
      </c>
      <c r="H583" t="s">
        <v>42</v>
      </c>
      <c r="I583" t="s">
        <v>45</v>
      </c>
      <c r="J583" t="str">
        <f>VLOOKUP(Table1[[#This Row],[City]],$M$3:$N$12,2,0)</f>
        <v>Texas</v>
      </c>
    </row>
    <row r="584" spans="1:10" x14ac:dyDescent="0.25">
      <c r="A584" s="1">
        <v>45874</v>
      </c>
      <c r="B584" t="s">
        <v>631</v>
      </c>
      <c r="C584" t="s">
        <v>10</v>
      </c>
      <c r="D584">
        <v>1356.06</v>
      </c>
      <c r="E584" t="s">
        <v>51</v>
      </c>
      <c r="F584" t="s">
        <v>33</v>
      </c>
      <c r="G584" t="s">
        <v>26</v>
      </c>
      <c r="H584" t="s">
        <v>27</v>
      </c>
      <c r="I584" t="s">
        <v>75</v>
      </c>
      <c r="J584" t="str">
        <f>VLOOKUP(Table1[[#This Row],[City]],$M$3:$N$12,2,0)</f>
        <v>Texas</v>
      </c>
    </row>
    <row r="585" spans="1:10" x14ac:dyDescent="0.25">
      <c r="A585" s="1">
        <v>45875</v>
      </c>
      <c r="B585" t="s">
        <v>632</v>
      </c>
      <c r="C585" t="s">
        <v>10</v>
      </c>
      <c r="D585">
        <v>4081.71</v>
      </c>
      <c r="E585" t="s">
        <v>51</v>
      </c>
      <c r="F585" t="s">
        <v>12</v>
      </c>
      <c r="G585" t="s">
        <v>34</v>
      </c>
      <c r="H585" t="s">
        <v>48</v>
      </c>
      <c r="I585" t="s">
        <v>75</v>
      </c>
      <c r="J585" t="str">
        <f>VLOOKUP(Table1[[#This Row],[City]],$M$3:$N$12,2,0)</f>
        <v>Texas</v>
      </c>
    </row>
    <row r="586" spans="1:10" x14ac:dyDescent="0.25">
      <c r="A586" s="1">
        <v>45876</v>
      </c>
      <c r="B586" t="s">
        <v>633</v>
      </c>
      <c r="C586" t="s">
        <v>17</v>
      </c>
      <c r="D586">
        <v>2864.82</v>
      </c>
      <c r="E586" t="s">
        <v>47</v>
      </c>
      <c r="F586" t="s">
        <v>19</v>
      </c>
      <c r="G586" t="s">
        <v>34</v>
      </c>
      <c r="H586" t="s">
        <v>42</v>
      </c>
      <c r="I586" t="s">
        <v>45</v>
      </c>
      <c r="J586" t="str">
        <f>VLOOKUP(Table1[[#This Row],[City]],$M$3:$N$12,2,0)</f>
        <v>Texas</v>
      </c>
    </row>
    <row r="587" spans="1:10" x14ac:dyDescent="0.25">
      <c r="A587" s="1">
        <v>45877</v>
      </c>
      <c r="B587" t="s">
        <v>634</v>
      </c>
      <c r="C587" t="s">
        <v>17</v>
      </c>
      <c r="D587">
        <v>1534.82</v>
      </c>
      <c r="E587" t="s">
        <v>11</v>
      </c>
      <c r="F587" t="s">
        <v>25</v>
      </c>
      <c r="G587" t="s">
        <v>13</v>
      </c>
      <c r="H587" t="s">
        <v>57</v>
      </c>
      <c r="I587" t="s">
        <v>45</v>
      </c>
      <c r="J587" t="str">
        <f>VLOOKUP(Table1[[#This Row],[City]],$M$3:$N$12,2,0)</f>
        <v>Texas</v>
      </c>
    </row>
    <row r="588" spans="1:10" x14ac:dyDescent="0.25">
      <c r="A588" s="1">
        <v>45878</v>
      </c>
      <c r="B588" t="s">
        <v>635</v>
      </c>
      <c r="C588" t="s">
        <v>17</v>
      </c>
      <c r="D588">
        <v>3005.71</v>
      </c>
      <c r="E588" t="s">
        <v>51</v>
      </c>
      <c r="F588" t="s">
        <v>19</v>
      </c>
      <c r="G588" t="s">
        <v>34</v>
      </c>
      <c r="H588" t="s">
        <v>14</v>
      </c>
      <c r="I588" t="s">
        <v>15</v>
      </c>
      <c r="J588" t="str">
        <f>VLOOKUP(Table1[[#This Row],[City]],$M$3:$N$12,2,0)</f>
        <v>California</v>
      </c>
    </row>
    <row r="589" spans="1:10" x14ac:dyDescent="0.25">
      <c r="A589" s="1">
        <v>45879</v>
      </c>
      <c r="B589" t="s">
        <v>636</v>
      </c>
      <c r="C589" t="s">
        <v>10</v>
      </c>
      <c r="D589">
        <v>3044.34</v>
      </c>
      <c r="E589" t="s">
        <v>51</v>
      </c>
      <c r="F589" t="s">
        <v>25</v>
      </c>
      <c r="G589" t="s">
        <v>26</v>
      </c>
      <c r="H589" t="s">
        <v>14</v>
      </c>
      <c r="I589" t="s">
        <v>31</v>
      </c>
      <c r="J589" t="str">
        <f>VLOOKUP(Table1[[#This Row],[City]],$M$3:$N$12,2,0)</f>
        <v>New York</v>
      </c>
    </row>
    <row r="590" spans="1:10" x14ac:dyDescent="0.25">
      <c r="A590" s="1">
        <v>45880</v>
      </c>
      <c r="B590" t="s">
        <v>637</v>
      </c>
      <c r="C590" t="s">
        <v>17</v>
      </c>
      <c r="D590">
        <v>1240.76</v>
      </c>
      <c r="E590" t="s">
        <v>30</v>
      </c>
      <c r="F590" t="s">
        <v>25</v>
      </c>
      <c r="G590" t="s">
        <v>52</v>
      </c>
      <c r="H590" t="s">
        <v>48</v>
      </c>
      <c r="I590" t="s">
        <v>75</v>
      </c>
      <c r="J590" t="str">
        <f>VLOOKUP(Table1[[#This Row],[City]],$M$3:$N$12,2,0)</f>
        <v>Texas</v>
      </c>
    </row>
    <row r="591" spans="1:10" x14ac:dyDescent="0.25">
      <c r="A591" s="1">
        <v>45881</v>
      </c>
      <c r="B591" t="s">
        <v>638</v>
      </c>
      <c r="C591" t="s">
        <v>10</v>
      </c>
      <c r="D591">
        <v>2766.04</v>
      </c>
      <c r="E591" t="s">
        <v>11</v>
      </c>
      <c r="F591" t="s">
        <v>33</v>
      </c>
      <c r="G591" t="s">
        <v>13</v>
      </c>
      <c r="H591" t="s">
        <v>57</v>
      </c>
      <c r="I591" t="s">
        <v>22</v>
      </c>
      <c r="J591" t="str">
        <f>VLOOKUP(Table1[[#This Row],[City]],$M$3:$N$12,2,0)</f>
        <v>California</v>
      </c>
    </row>
    <row r="592" spans="1:10" x14ac:dyDescent="0.25">
      <c r="A592" s="1">
        <v>45882</v>
      </c>
      <c r="B592" t="s">
        <v>639</v>
      </c>
      <c r="C592" t="s">
        <v>17</v>
      </c>
      <c r="D592">
        <v>1401.94</v>
      </c>
      <c r="E592" t="s">
        <v>24</v>
      </c>
      <c r="F592" t="s">
        <v>19</v>
      </c>
      <c r="G592" t="s">
        <v>13</v>
      </c>
      <c r="H592" t="s">
        <v>67</v>
      </c>
      <c r="I592" t="s">
        <v>63</v>
      </c>
      <c r="J592" t="str">
        <f>VLOOKUP(Table1[[#This Row],[City]],$M$3:$N$12,2,0)</f>
        <v>Washington</v>
      </c>
    </row>
    <row r="593" spans="1:10" x14ac:dyDescent="0.25">
      <c r="A593" s="1">
        <v>45883</v>
      </c>
      <c r="B593" t="s">
        <v>640</v>
      </c>
      <c r="C593" t="s">
        <v>17</v>
      </c>
      <c r="D593">
        <v>4471.74</v>
      </c>
      <c r="E593" t="s">
        <v>47</v>
      </c>
      <c r="F593" t="s">
        <v>33</v>
      </c>
      <c r="G593" t="s">
        <v>20</v>
      </c>
      <c r="H593" t="s">
        <v>27</v>
      </c>
      <c r="I593" t="s">
        <v>28</v>
      </c>
      <c r="J593" t="str">
        <f>VLOOKUP(Table1[[#This Row],[City]],$M$3:$N$12,2,0)</f>
        <v>Illinois</v>
      </c>
    </row>
    <row r="594" spans="1:10" x14ac:dyDescent="0.25">
      <c r="A594" s="1">
        <v>45884</v>
      </c>
      <c r="B594" t="s">
        <v>641</v>
      </c>
      <c r="C594" t="s">
        <v>10</v>
      </c>
      <c r="D594">
        <v>3308.21</v>
      </c>
      <c r="E594" t="s">
        <v>41</v>
      </c>
      <c r="F594" t="s">
        <v>19</v>
      </c>
      <c r="G594" t="s">
        <v>20</v>
      </c>
      <c r="H594" t="s">
        <v>57</v>
      </c>
      <c r="I594" t="s">
        <v>58</v>
      </c>
      <c r="J594" t="str">
        <f>VLOOKUP(Table1[[#This Row],[City]],$M$3:$N$12,2,0)</f>
        <v>Florida</v>
      </c>
    </row>
    <row r="595" spans="1:10" x14ac:dyDescent="0.25">
      <c r="A595" s="1">
        <v>45885</v>
      </c>
      <c r="B595" t="s">
        <v>642</v>
      </c>
      <c r="C595" t="s">
        <v>17</v>
      </c>
      <c r="D595">
        <v>3609.97</v>
      </c>
      <c r="E595" t="s">
        <v>11</v>
      </c>
      <c r="F595" t="s">
        <v>25</v>
      </c>
      <c r="G595" t="s">
        <v>13</v>
      </c>
      <c r="H595" t="s">
        <v>21</v>
      </c>
      <c r="I595" t="s">
        <v>31</v>
      </c>
      <c r="J595" t="str">
        <f>VLOOKUP(Table1[[#This Row],[City]],$M$3:$N$12,2,0)</f>
        <v>New York</v>
      </c>
    </row>
    <row r="596" spans="1:10" x14ac:dyDescent="0.25">
      <c r="A596" s="1">
        <v>45886</v>
      </c>
      <c r="B596" t="s">
        <v>643</v>
      </c>
      <c r="C596" t="s">
        <v>17</v>
      </c>
      <c r="D596">
        <v>2164.6999999999998</v>
      </c>
      <c r="E596" t="s">
        <v>18</v>
      </c>
      <c r="F596" t="s">
        <v>12</v>
      </c>
      <c r="G596" t="s">
        <v>34</v>
      </c>
      <c r="H596" t="s">
        <v>42</v>
      </c>
      <c r="I596" t="s">
        <v>31</v>
      </c>
      <c r="J596" t="str">
        <f>VLOOKUP(Table1[[#This Row],[City]],$M$3:$N$12,2,0)</f>
        <v>New York</v>
      </c>
    </row>
    <row r="597" spans="1:10" x14ac:dyDescent="0.25">
      <c r="A597" s="1">
        <v>45887</v>
      </c>
      <c r="B597" t="s">
        <v>644</v>
      </c>
      <c r="C597" t="s">
        <v>10</v>
      </c>
      <c r="D597">
        <v>2765.44</v>
      </c>
      <c r="E597" t="s">
        <v>47</v>
      </c>
      <c r="F597" t="s">
        <v>12</v>
      </c>
      <c r="G597" t="s">
        <v>26</v>
      </c>
      <c r="H597" t="s">
        <v>27</v>
      </c>
      <c r="I597" t="s">
        <v>75</v>
      </c>
      <c r="J597" t="str">
        <f>VLOOKUP(Table1[[#This Row],[City]],$M$3:$N$12,2,0)</f>
        <v>Texas</v>
      </c>
    </row>
    <row r="598" spans="1:10" x14ac:dyDescent="0.25">
      <c r="A598" s="1">
        <v>45888</v>
      </c>
      <c r="B598" t="s">
        <v>645</v>
      </c>
      <c r="C598" t="s">
        <v>17</v>
      </c>
      <c r="D598">
        <v>3568.02</v>
      </c>
      <c r="E598" t="s">
        <v>11</v>
      </c>
      <c r="F598" t="s">
        <v>25</v>
      </c>
      <c r="G598" t="s">
        <v>26</v>
      </c>
      <c r="H598" t="s">
        <v>67</v>
      </c>
      <c r="I598" t="s">
        <v>22</v>
      </c>
      <c r="J598" t="str">
        <f>VLOOKUP(Table1[[#This Row],[City]],$M$3:$N$12,2,0)</f>
        <v>California</v>
      </c>
    </row>
    <row r="599" spans="1:10" x14ac:dyDescent="0.25">
      <c r="A599" s="1">
        <v>45889</v>
      </c>
      <c r="B599" t="s">
        <v>646</v>
      </c>
      <c r="C599" t="s">
        <v>10</v>
      </c>
      <c r="D599">
        <v>2933.85</v>
      </c>
      <c r="E599" t="s">
        <v>11</v>
      </c>
      <c r="F599" t="s">
        <v>33</v>
      </c>
      <c r="G599" t="s">
        <v>26</v>
      </c>
      <c r="H599" t="s">
        <v>27</v>
      </c>
      <c r="I599" t="s">
        <v>28</v>
      </c>
      <c r="J599" t="str">
        <f>VLOOKUP(Table1[[#This Row],[City]],$M$3:$N$12,2,0)</f>
        <v>Illinois</v>
      </c>
    </row>
    <row r="600" spans="1:10" x14ac:dyDescent="0.25">
      <c r="A600" s="1">
        <v>45890</v>
      </c>
      <c r="B600" t="s">
        <v>647</v>
      </c>
      <c r="C600" t="s">
        <v>17</v>
      </c>
      <c r="D600">
        <v>3003.17</v>
      </c>
      <c r="E600" t="s">
        <v>30</v>
      </c>
      <c r="F600" t="s">
        <v>19</v>
      </c>
      <c r="G600" t="s">
        <v>26</v>
      </c>
      <c r="H600" t="s">
        <v>48</v>
      </c>
      <c r="I600" t="s">
        <v>63</v>
      </c>
      <c r="J600" t="str">
        <f>VLOOKUP(Table1[[#This Row],[City]],$M$3:$N$12,2,0)</f>
        <v>Washington</v>
      </c>
    </row>
    <row r="601" spans="1:10" x14ac:dyDescent="0.25">
      <c r="A601" s="1">
        <v>45891</v>
      </c>
      <c r="B601" t="s">
        <v>648</v>
      </c>
      <c r="C601" t="s">
        <v>17</v>
      </c>
      <c r="D601">
        <v>4620.4799999999996</v>
      </c>
      <c r="E601" t="s">
        <v>18</v>
      </c>
      <c r="F601" t="s">
        <v>33</v>
      </c>
      <c r="G601" t="s">
        <v>20</v>
      </c>
      <c r="H601" t="s">
        <v>42</v>
      </c>
      <c r="I601" t="s">
        <v>43</v>
      </c>
      <c r="J601" t="str">
        <f>VLOOKUP(Table1[[#This Row],[City]],$M$3:$N$12,2,0)</f>
        <v>Massachusetts</v>
      </c>
    </row>
    <row r="602" spans="1:10" x14ac:dyDescent="0.25">
      <c r="A602" s="1">
        <v>45892</v>
      </c>
      <c r="B602" t="s">
        <v>649</v>
      </c>
      <c r="C602" t="s">
        <v>10</v>
      </c>
      <c r="D602">
        <v>4615.01</v>
      </c>
      <c r="E602" t="s">
        <v>47</v>
      </c>
      <c r="F602" t="s">
        <v>19</v>
      </c>
      <c r="G602" t="s">
        <v>20</v>
      </c>
      <c r="H602" t="s">
        <v>14</v>
      </c>
      <c r="I602" t="s">
        <v>28</v>
      </c>
      <c r="J602" t="str">
        <f>VLOOKUP(Table1[[#This Row],[City]],$M$3:$N$12,2,0)</f>
        <v>Illinois</v>
      </c>
    </row>
    <row r="603" spans="1:10" x14ac:dyDescent="0.25">
      <c r="A603" s="1">
        <v>45893</v>
      </c>
      <c r="B603" t="s">
        <v>650</v>
      </c>
      <c r="C603" t="s">
        <v>17</v>
      </c>
      <c r="D603">
        <v>2669.3</v>
      </c>
      <c r="E603" t="s">
        <v>47</v>
      </c>
      <c r="F603" t="s">
        <v>19</v>
      </c>
      <c r="G603" t="s">
        <v>20</v>
      </c>
      <c r="H603" t="s">
        <v>21</v>
      </c>
      <c r="I603" t="s">
        <v>15</v>
      </c>
      <c r="J603" t="str">
        <f>VLOOKUP(Table1[[#This Row],[City]],$M$3:$N$12,2,0)</f>
        <v>California</v>
      </c>
    </row>
    <row r="604" spans="1:10" x14ac:dyDescent="0.25">
      <c r="A604" s="1">
        <v>45894</v>
      </c>
      <c r="B604" t="s">
        <v>651</v>
      </c>
      <c r="C604" t="s">
        <v>10</v>
      </c>
      <c r="D604">
        <v>3836.72</v>
      </c>
      <c r="E604" t="s">
        <v>51</v>
      </c>
      <c r="F604" t="s">
        <v>19</v>
      </c>
      <c r="G604" t="s">
        <v>52</v>
      </c>
      <c r="H604" t="s">
        <v>27</v>
      </c>
      <c r="I604" t="s">
        <v>63</v>
      </c>
      <c r="J604" t="str">
        <f>VLOOKUP(Table1[[#This Row],[City]],$M$3:$N$12,2,0)</f>
        <v>Washington</v>
      </c>
    </row>
    <row r="605" spans="1:10" x14ac:dyDescent="0.25">
      <c r="A605" s="1">
        <v>45895</v>
      </c>
      <c r="B605" t="s">
        <v>652</v>
      </c>
      <c r="C605" t="s">
        <v>17</v>
      </c>
      <c r="D605">
        <v>4255.8100000000004</v>
      </c>
      <c r="E605" t="s">
        <v>18</v>
      </c>
      <c r="F605" t="s">
        <v>19</v>
      </c>
      <c r="G605" t="s">
        <v>20</v>
      </c>
      <c r="H605" t="s">
        <v>53</v>
      </c>
      <c r="I605" t="s">
        <v>31</v>
      </c>
      <c r="J605" t="str">
        <f>VLOOKUP(Table1[[#This Row],[City]],$M$3:$N$12,2,0)</f>
        <v>New York</v>
      </c>
    </row>
    <row r="606" spans="1:10" x14ac:dyDescent="0.25">
      <c r="A606" s="1">
        <v>45896</v>
      </c>
      <c r="B606" t="s">
        <v>653</v>
      </c>
      <c r="C606" t="s">
        <v>10</v>
      </c>
      <c r="D606">
        <v>4552.1099999999997</v>
      </c>
      <c r="E606" t="s">
        <v>51</v>
      </c>
      <c r="F606" t="s">
        <v>12</v>
      </c>
      <c r="G606" t="s">
        <v>20</v>
      </c>
      <c r="H606" t="s">
        <v>14</v>
      </c>
      <c r="I606" t="s">
        <v>39</v>
      </c>
      <c r="J606" t="str">
        <f>VLOOKUP(Table1[[#This Row],[City]],$M$3:$N$12,2,0)</f>
        <v>Colorado</v>
      </c>
    </row>
    <row r="607" spans="1:10" x14ac:dyDescent="0.25">
      <c r="A607" s="1">
        <v>45897</v>
      </c>
      <c r="B607" t="s">
        <v>654</v>
      </c>
      <c r="C607" t="s">
        <v>10</v>
      </c>
      <c r="D607">
        <v>2024.81</v>
      </c>
      <c r="E607" t="s">
        <v>24</v>
      </c>
      <c r="F607" t="s">
        <v>12</v>
      </c>
      <c r="G607" t="s">
        <v>20</v>
      </c>
      <c r="H607" t="s">
        <v>27</v>
      </c>
      <c r="I607" t="s">
        <v>39</v>
      </c>
      <c r="J607" t="str">
        <f>VLOOKUP(Table1[[#This Row],[City]],$M$3:$N$12,2,0)</f>
        <v>Colorado</v>
      </c>
    </row>
    <row r="608" spans="1:10" x14ac:dyDescent="0.25">
      <c r="A608" s="1">
        <v>45898</v>
      </c>
      <c r="B608" t="s">
        <v>655</v>
      </c>
      <c r="C608" t="s">
        <v>17</v>
      </c>
      <c r="D608">
        <v>3536.76</v>
      </c>
      <c r="E608" t="s">
        <v>47</v>
      </c>
      <c r="F608" t="s">
        <v>33</v>
      </c>
      <c r="G608" t="s">
        <v>34</v>
      </c>
      <c r="H608" t="s">
        <v>27</v>
      </c>
      <c r="I608" t="s">
        <v>75</v>
      </c>
      <c r="J608" t="str">
        <f>VLOOKUP(Table1[[#This Row],[City]],$M$3:$N$12,2,0)</f>
        <v>Texas</v>
      </c>
    </row>
    <row r="609" spans="1:10" x14ac:dyDescent="0.25">
      <c r="A609" s="1">
        <v>45899</v>
      </c>
      <c r="B609" t="s">
        <v>656</v>
      </c>
      <c r="C609" t="s">
        <v>17</v>
      </c>
      <c r="D609">
        <v>3795.06</v>
      </c>
      <c r="E609" t="s">
        <v>30</v>
      </c>
      <c r="F609" t="s">
        <v>33</v>
      </c>
      <c r="G609" t="s">
        <v>20</v>
      </c>
      <c r="H609" t="s">
        <v>14</v>
      </c>
      <c r="I609" t="s">
        <v>31</v>
      </c>
      <c r="J609" t="str">
        <f>VLOOKUP(Table1[[#This Row],[City]],$M$3:$N$12,2,0)</f>
        <v>New York</v>
      </c>
    </row>
    <row r="610" spans="1:10" x14ac:dyDescent="0.25">
      <c r="A610" s="1">
        <v>45900</v>
      </c>
      <c r="B610" t="s">
        <v>657</v>
      </c>
      <c r="C610" t="s">
        <v>17</v>
      </c>
      <c r="D610">
        <v>2160.56</v>
      </c>
      <c r="E610" t="s">
        <v>30</v>
      </c>
      <c r="F610" t="s">
        <v>19</v>
      </c>
      <c r="G610" t="s">
        <v>52</v>
      </c>
      <c r="H610" t="s">
        <v>35</v>
      </c>
      <c r="I610" t="s">
        <v>75</v>
      </c>
      <c r="J610" t="str">
        <f>VLOOKUP(Table1[[#This Row],[City]],$M$3:$N$12,2,0)</f>
        <v>Texas</v>
      </c>
    </row>
    <row r="611" spans="1:10" x14ac:dyDescent="0.25">
      <c r="A611" s="1">
        <v>45901</v>
      </c>
      <c r="B611" t="s">
        <v>658</v>
      </c>
      <c r="C611" t="s">
        <v>10</v>
      </c>
      <c r="D611">
        <v>2485.2199999999998</v>
      </c>
      <c r="E611" t="s">
        <v>51</v>
      </c>
      <c r="F611" t="s">
        <v>33</v>
      </c>
      <c r="G611" t="s">
        <v>20</v>
      </c>
      <c r="H611" t="s">
        <v>14</v>
      </c>
      <c r="I611" t="s">
        <v>45</v>
      </c>
      <c r="J611" t="str">
        <f>VLOOKUP(Table1[[#This Row],[City]],$M$3:$N$12,2,0)</f>
        <v>Texas</v>
      </c>
    </row>
    <row r="612" spans="1:10" x14ac:dyDescent="0.25">
      <c r="A612" s="1">
        <v>45902</v>
      </c>
      <c r="B612" t="s">
        <v>659</v>
      </c>
      <c r="C612" t="s">
        <v>10</v>
      </c>
      <c r="D612">
        <v>2968.61</v>
      </c>
      <c r="E612" t="s">
        <v>51</v>
      </c>
      <c r="F612" t="s">
        <v>12</v>
      </c>
      <c r="G612" t="s">
        <v>20</v>
      </c>
      <c r="H612" t="s">
        <v>35</v>
      </c>
      <c r="I612" t="s">
        <v>43</v>
      </c>
      <c r="J612" t="str">
        <f>VLOOKUP(Table1[[#This Row],[City]],$M$3:$N$12,2,0)</f>
        <v>Massachusetts</v>
      </c>
    </row>
    <row r="613" spans="1:10" x14ac:dyDescent="0.25">
      <c r="A613" s="1">
        <v>45903</v>
      </c>
      <c r="B613" t="s">
        <v>660</v>
      </c>
      <c r="C613" t="s">
        <v>17</v>
      </c>
      <c r="D613">
        <v>4991</v>
      </c>
      <c r="E613" t="s">
        <v>37</v>
      </c>
      <c r="F613" t="s">
        <v>12</v>
      </c>
      <c r="G613" t="s">
        <v>13</v>
      </c>
      <c r="H613" t="s">
        <v>38</v>
      </c>
      <c r="I613" t="s">
        <v>15</v>
      </c>
      <c r="J613" t="str">
        <f>VLOOKUP(Table1[[#This Row],[City]],$M$3:$N$12,2,0)</f>
        <v>California</v>
      </c>
    </row>
    <row r="614" spans="1:10" x14ac:dyDescent="0.25">
      <c r="A614" s="1">
        <v>45904</v>
      </c>
      <c r="B614" t="s">
        <v>661</v>
      </c>
      <c r="C614" t="s">
        <v>10</v>
      </c>
      <c r="D614">
        <v>2201.58</v>
      </c>
      <c r="E614" t="s">
        <v>37</v>
      </c>
      <c r="F614" t="s">
        <v>33</v>
      </c>
      <c r="G614" t="s">
        <v>52</v>
      </c>
      <c r="H614" t="s">
        <v>53</v>
      </c>
      <c r="I614" t="s">
        <v>63</v>
      </c>
      <c r="J614" t="str">
        <f>VLOOKUP(Table1[[#This Row],[City]],$M$3:$N$12,2,0)</f>
        <v>Washington</v>
      </c>
    </row>
    <row r="615" spans="1:10" x14ac:dyDescent="0.25">
      <c r="A615" s="1">
        <v>45905</v>
      </c>
      <c r="B615" t="s">
        <v>662</v>
      </c>
      <c r="C615" t="s">
        <v>10</v>
      </c>
      <c r="D615">
        <v>1527.64</v>
      </c>
      <c r="E615" t="s">
        <v>30</v>
      </c>
      <c r="F615" t="s">
        <v>12</v>
      </c>
      <c r="G615" t="s">
        <v>13</v>
      </c>
      <c r="H615" t="s">
        <v>57</v>
      </c>
      <c r="I615" t="s">
        <v>75</v>
      </c>
      <c r="J615" t="str">
        <f>VLOOKUP(Table1[[#This Row],[City]],$M$3:$N$12,2,0)</f>
        <v>Texas</v>
      </c>
    </row>
    <row r="616" spans="1:10" x14ac:dyDescent="0.25">
      <c r="A616" s="1">
        <v>45906</v>
      </c>
      <c r="B616" t="s">
        <v>663</v>
      </c>
      <c r="C616" t="s">
        <v>17</v>
      </c>
      <c r="D616">
        <v>1451.33</v>
      </c>
      <c r="E616" t="s">
        <v>51</v>
      </c>
      <c r="F616" t="s">
        <v>33</v>
      </c>
      <c r="G616" t="s">
        <v>13</v>
      </c>
      <c r="H616" t="s">
        <v>57</v>
      </c>
      <c r="I616" t="s">
        <v>58</v>
      </c>
      <c r="J616" t="str">
        <f>VLOOKUP(Table1[[#This Row],[City]],$M$3:$N$12,2,0)</f>
        <v>Florida</v>
      </c>
    </row>
    <row r="617" spans="1:10" x14ac:dyDescent="0.25">
      <c r="A617" s="1">
        <v>45907</v>
      </c>
      <c r="B617" t="s">
        <v>664</v>
      </c>
      <c r="C617" t="s">
        <v>10</v>
      </c>
      <c r="D617">
        <v>3535.19</v>
      </c>
      <c r="E617" t="s">
        <v>47</v>
      </c>
      <c r="F617" t="s">
        <v>33</v>
      </c>
      <c r="G617" t="s">
        <v>26</v>
      </c>
      <c r="H617" t="s">
        <v>21</v>
      </c>
      <c r="I617" t="s">
        <v>39</v>
      </c>
      <c r="J617" t="str">
        <f>VLOOKUP(Table1[[#This Row],[City]],$M$3:$N$12,2,0)</f>
        <v>Colorado</v>
      </c>
    </row>
    <row r="618" spans="1:10" x14ac:dyDescent="0.25">
      <c r="A618" s="1">
        <v>45908</v>
      </c>
      <c r="B618" t="s">
        <v>665</v>
      </c>
      <c r="C618" t="s">
        <v>17</v>
      </c>
      <c r="D618">
        <v>4125.1400000000003</v>
      </c>
      <c r="E618" t="s">
        <v>61</v>
      </c>
      <c r="F618" t="s">
        <v>33</v>
      </c>
      <c r="G618" t="s">
        <v>52</v>
      </c>
      <c r="H618" t="s">
        <v>38</v>
      </c>
      <c r="I618" t="s">
        <v>22</v>
      </c>
      <c r="J618" t="str">
        <f>VLOOKUP(Table1[[#This Row],[City]],$M$3:$N$12,2,0)</f>
        <v>California</v>
      </c>
    </row>
    <row r="619" spans="1:10" x14ac:dyDescent="0.25">
      <c r="A619" s="1">
        <v>45909</v>
      </c>
      <c r="B619" t="s">
        <v>666</v>
      </c>
      <c r="C619" t="s">
        <v>17</v>
      </c>
      <c r="D619">
        <v>3967.98</v>
      </c>
      <c r="E619" t="s">
        <v>11</v>
      </c>
      <c r="F619" t="s">
        <v>12</v>
      </c>
      <c r="G619" t="s">
        <v>52</v>
      </c>
      <c r="H619" t="s">
        <v>27</v>
      </c>
      <c r="I619" t="s">
        <v>75</v>
      </c>
      <c r="J619" t="str">
        <f>VLOOKUP(Table1[[#This Row],[City]],$M$3:$N$12,2,0)</f>
        <v>Texas</v>
      </c>
    </row>
    <row r="620" spans="1:10" x14ac:dyDescent="0.25">
      <c r="A620" s="1">
        <v>45910</v>
      </c>
      <c r="B620" t="s">
        <v>667</v>
      </c>
      <c r="C620" t="s">
        <v>17</v>
      </c>
      <c r="D620">
        <v>2673.29</v>
      </c>
      <c r="E620" t="s">
        <v>51</v>
      </c>
      <c r="F620" t="s">
        <v>25</v>
      </c>
      <c r="G620" t="s">
        <v>26</v>
      </c>
      <c r="H620" t="s">
        <v>48</v>
      </c>
      <c r="I620" t="s">
        <v>28</v>
      </c>
      <c r="J620" t="str">
        <f>VLOOKUP(Table1[[#This Row],[City]],$M$3:$N$12,2,0)</f>
        <v>Illinois</v>
      </c>
    </row>
    <row r="621" spans="1:10" x14ac:dyDescent="0.25">
      <c r="A621" s="1">
        <v>45911</v>
      </c>
      <c r="B621" t="s">
        <v>668</v>
      </c>
      <c r="C621" t="s">
        <v>17</v>
      </c>
      <c r="D621">
        <v>4755.8999999999996</v>
      </c>
      <c r="E621" t="s">
        <v>18</v>
      </c>
      <c r="F621" t="s">
        <v>19</v>
      </c>
      <c r="G621" t="s">
        <v>26</v>
      </c>
      <c r="H621" t="s">
        <v>57</v>
      </c>
      <c r="I621" t="s">
        <v>63</v>
      </c>
      <c r="J621" t="str">
        <f>VLOOKUP(Table1[[#This Row],[City]],$M$3:$N$12,2,0)</f>
        <v>Washington</v>
      </c>
    </row>
    <row r="622" spans="1:10" x14ac:dyDescent="0.25">
      <c r="A622" s="1">
        <v>45912</v>
      </c>
      <c r="B622" t="s">
        <v>669</v>
      </c>
      <c r="C622" t="s">
        <v>17</v>
      </c>
      <c r="D622">
        <v>3078.6</v>
      </c>
      <c r="E622" t="s">
        <v>51</v>
      </c>
      <c r="F622" t="s">
        <v>12</v>
      </c>
      <c r="G622" t="s">
        <v>52</v>
      </c>
      <c r="H622" t="s">
        <v>27</v>
      </c>
      <c r="I622" t="s">
        <v>28</v>
      </c>
      <c r="J622" t="str">
        <f>VLOOKUP(Table1[[#This Row],[City]],$M$3:$N$12,2,0)</f>
        <v>Illinois</v>
      </c>
    </row>
    <row r="623" spans="1:10" x14ac:dyDescent="0.25">
      <c r="A623" s="1">
        <v>45913</v>
      </c>
      <c r="B623" t="s">
        <v>670</v>
      </c>
      <c r="C623" t="s">
        <v>17</v>
      </c>
      <c r="D623">
        <v>1090.1199999999999</v>
      </c>
      <c r="E623" t="s">
        <v>30</v>
      </c>
      <c r="F623" t="s">
        <v>25</v>
      </c>
      <c r="G623" t="s">
        <v>20</v>
      </c>
      <c r="H623" t="s">
        <v>21</v>
      </c>
      <c r="I623" t="s">
        <v>43</v>
      </c>
      <c r="J623" t="str">
        <f>VLOOKUP(Table1[[#This Row],[City]],$M$3:$N$12,2,0)</f>
        <v>Massachusetts</v>
      </c>
    </row>
    <row r="624" spans="1:10" x14ac:dyDescent="0.25">
      <c r="A624" s="1">
        <v>45914</v>
      </c>
      <c r="B624" t="s">
        <v>671</v>
      </c>
      <c r="C624" t="s">
        <v>17</v>
      </c>
      <c r="D624">
        <v>1302.24</v>
      </c>
      <c r="E624" t="s">
        <v>51</v>
      </c>
      <c r="F624" t="s">
        <v>33</v>
      </c>
      <c r="G624" t="s">
        <v>26</v>
      </c>
      <c r="H624" t="s">
        <v>53</v>
      </c>
      <c r="I624" t="s">
        <v>28</v>
      </c>
      <c r="J624" t="str">
        <f>VLOOKUP(Table1[[#This Row],[City]],$M$3:$N$12,2,0)</f>
        <v>Illinois</v>
      </c>
    </row>
    <row r="625" spans="1:10" x14ac:dyDescent="0.25">
      <c r="A625" s="1">
        <v>45915</v>
      </c>
      <c r="B625" t="s">
        <v>672</v>
      </c>
      <c r="C625" t="s">
        <v>17</v>
      </c>
      <c r="D625">
        <v>2006.51</v>
      </c>
      <c r="E625" t="s">
        <v>61</v>
      </c>
      <c r="F625" t="s">
        <v>12</v>
      </c>
      <c r="G625" t="s">
        <v>52</v>
      </c>
      <c r="H625" t="s">
        <v>14</v>
      </c>
      <c r="I625" t="s">
        <v>28</v>
      </c>
      <c r="J625" t="str">
        <f>VLOOKUP(Table1[[#This Row],[City]],$M$3:$N$12,2,0)</f>
        <v>Illinois</v>
      </c>
    </row>
    <row r="626" spans="1:10" x14ac:dyDescent="0.25">
      <c r="A626" s="1">
        <v>45916</v>
      </c>
      <c r="B626" t="s">
        <v>673</v>
      </c>
      <c r="C626" t="s">
        <v>10</v>
      </c>
      <c r="D626">
        <v>1217.22</v>
      </c>
      <c r="E626" t="s">
        <v>41</v>
      </c>
      <c r="F626" t="s">
        <v>19</v>
      </c>
      <c r="G626" t="s">
        <v>34</v>
      </c>
      <c r="H626" t="s">
        <v>42</v>
      </c>
      <c r="I626" t="s">
        <v>75</v>
      </c>
      <c r="J626" t="str">
        <f>VLOOKUP(Table1[[#This Row],[City]],$M$3:$N$12,2,0)</f>
        <v>Texas</v>
      </c>
    </row>
    <row r="627" spans="1:10" x14ac:dyDescent="0.25">
      <c r="A627" s="1">
        <v>45917</v>
      </c>
      <c r="B627" t="s">
        <v>674</v>
      </c>
      <c r="C627" t="s">
        <v>10</v>
      </c>
      <c r="D627">
        <v>4612.82</v>
      </c>
      <c r="E627" t="s">
        <v>47</v>
      </c>
      <c r="F627" t="s">
        <v>25</v>
      </c>
      <c r="G627" t="s">
        <v>20</v>
      </c>
      <c r="H627" t="s">
        <v>21</v>
      </c>
      <c r="I627" t="s">
        <v>43</v>
      </c>
      <c r="J627" t="str">
        <f>VLOOKUP(Table1[[#This Row],[City]],$M$3:$N$12,2,0)</f>
        <v>Massachusetts</v>
      </c>
    </row>
    <row r="628" spans="1:10" x14ac:dyDescent="0.25">
      <c r="A628" s="1">
        <v>45918</v>
      </c>
      <c r="B628" t="s">
        <v>675</v>
      </c>
      <c r="C628" t="s">
        <v>10</v>
      </c>
      <c r="D628">
        <v>1206.27</v>
      </c>
      <c r="E628" t="s">
        <v>30</v>
      </c>
      <c r="F628" t="s">
        <v>19</v>
      </c>
      <c r="G628" t="s">
        <v>34</v>
      </c>
      <c r="H628" t="s">
        <v>14</v>
      </c>
      <c r="I628" t="s">
        <v>43</v>
      </c>
      <c r="J628" t="str">
        <f>VLOOKUP(Table1[[#This Row],[City]],$M$3:$N$12,2,0)</f>
        <v>Massachusetts</v>
      </c>
    </row>
    <row r="629" spans="1:10" x14ac:dyDescent="0.25">
      <c r="A629" s="1">
        <v>45919</v>
      </c>
      <c r="B629" t="s">
        <v>676</v>
      </c>
      <c r="C629" t="s">
        <v>17</v>
      </c>
      <c r="D629">
        <v>2700.91</v>
      </c>
      <c r="E629" t="s">
        <v>41</v>
      </c>
      <c r="F629" t="s">
        <v>33</v>
      </c>
      <c r="G629" t="s">
        <v>20</v>
      </c>
      <c r="H629" t="s">
        <v>42</v>
      </c>
      <c r="I629" t="s">
        <v>45</v>
      </c>
      <c r="J629" t="str">
        <f>VLOOKUP(Table1[[#This Row],[City]],$M$3:$N$12,2,0)</f>
        <v>Texas</v>
      </c>
    </row>
    <row r="630" spans="1:10" x14ac:dyDescent="0.25">
      <c r="A630" s="1">
        <v>45920</v>
      </c>
      <c r="B630" t="s">
        <v>677</v>
      </c>
      <c r="C630" t="s">
        <v>10</v>
      </c>
      <c r="D630">
        <v>3298.63</v>
      </c>
      <c r="E630" t="s">
        <v>41</v>
      </c>
      <c r="F630" t="s">
        <v>19</v>
      </c>
      <c r="G630" t="s">
        <v>20</v>
      </c>
      <c r="H630" t="s">
        <v>48</v>
      </c>
      <c r="I630" t="s">
        <v>15</v>
      </c>
      <c r="J630" t="str">
        <f>VLOOKUP(Table1[[#This Row],[City]],$M$3:$N$12,2,0)</f>
        <v>California</v>
      </c>
    </row>
    <row r="631" spans="1:10" x14ac:dyDescent="0.25">
      <c r="A631" s="1">
        <v>45921</v>
      </c>
      <c r="B631" t="s">
        <v>678</v>
      </c>
      <c r="C631" t="s">
        <v>10</v>
      </c>
      <c r="D631">
        <v>2935.69</v>
      </c>
      <c r="E631" t="s">
        <v>24</v>
      </c>
      <c r="F631" t="s">
        <v>12</v>
      </c>
      <c r="G631" t="s">
        <v>52</v>
      </c>
      <c r="H631" t="s">
        <v>35</v>
      </c>
      <c r="I631" t="s">
        <v>22</v>
      </c>
      <c r="J631" t="str">
        <f>VLOOKUP(Table1[[#This Row],[City]],$M$3:$N$12,2,0)</f>
        <v>California</v>
      </c>
    </row>
    <row r="632" spans="1:10" x14ac:dyDescent="0.25">
      <c r="A632" s="1">
        <v>45922</v>
      </c>
      <c r="B632" t="s">
        <v>679</v>
      </c>
      <c r="C632" t="s">
        <v>17</v>
      </c>
      <c r="D632">
        <v>3227.32</v>
      </c>
      <c r="E632" t="s">
        <v>41</v>
      </c>
      <c r="F632" t="s">
        <v>33</v>
      </c>
      <c r="G632" t="s">
        <v>52</v>
      </c>
      <c r="H632" t="s">
        <v>35</v>
      </c>
      <c r="I632" t="s">
        <v>15</v>
      </c>
      <c r="J632" t="str">
        <f>VLOOKUP(Table1[[#This Row],[City]],$M$3:$N$12,2,0)</f>
        <v>California</v>
      </c>
    </row>
    <row r="633" spans="1:10" x14ac:dyDescent="0.25">
      <c r="A633" s="1">
        <v>45923</v>
      </c>
      <c r="B633" t="s">
        <v>680</v>
      </c>
      <c r="C633" t="s">
        <v>17</v>
      </c>
      <c r="D633">
        <v>4747.8599999999997</v>
      </c>
      <c r="E633" t="s">
        <v>11</v>
      </c>
      <c r="F633" t="s">
        <v>25</v>
      </c>
      <c r="G633" t="s">
        <v>13</v>
      </c>
      <c r="H633" t="s">
        <v>21</v>
      </c>
      <c r="I633" t="s">
        <v>31</v>
      </c>
      <c r="J633" t="str">
        <f>VLOOKUP(Table1[[#This Row],[City]],$M$3:$N$12,2,0)</f>
        <v>New York</v>
      </c>
    </row>
    <row r="634" spans="1:10" x14ac:dyDescent="0.25">
      <c r="A634" s="1">
        <v>45924</v>
      </c>
      <c r="B634" t="s">
        <v>681</v>
      </c>
      <c r="C634" t="s">
        <v>17</v>
      </c>
      <c r="D634">
        <v>1451.67</v>
      </c>
      <c r="E634" t="s">
        <v>30</v>
      </c>
      <c r="F634" t="s">
        <v>25</v>
      </c>
      <c r="G634" t="s">
        <v>26</v>
      </c>
      <c r="H634" t="s">
        <v>38</v>
      </c>
      <c r="I634" t="s">
        <v>39</v>
      </c>
      <c r="J634" t="str">
        <f>VLOOKUP(Table1[[#This Row],[City]],$M$3:$N$12,2,0)</f>
        <v>Colorado</v>
      </c>
    </row>
    <row r="635" spans="1:10" x14ac:dyDescent="0.25">
      <c r="A635" s="1">
        <v>45925</v>
      </c>
      <c r="B635" t="s">
        <v>682</v>
      </c>
      <c r="C635" t="s">
        <v>17</v>
      </c>
      <c r="D635">
        <v>4204.24</v>
      </c>
      <c r="E635" t="s">
        <v>37</v>
      </c>
      <c r="F635" t="s">
        <v>33</v>
      </c>
      <c r="G635" t="s">
        <v>13</v>
      </c>
      <c r="H635" t="s">
        <v>42</v>
      </c>
      <c r="I635" t="s">
        <v>58</v>
      </c>
      <c r="J635" t="str">
        <f>VLOOKUP(Table1[[#This Row],[City]],$M$3:$N$12,2,0)</f>
        <v>Florida</v>
      </c>
    </row>
    <row r="636" spans="1:10" x14ac:dyDescent="0.25">
      <c r="A636" s="1">
        <v>45926</v>
      </c>
      <c r="B636" t="s">
        <v>683</v>
      </c>
      <c r="C636" t="s">
        <v>17</v>
      </c>
      <c r="D636">
        <v>3237.75</v>
      </c>
      <c r="E636" t="s">
        <v>24</v>
      </c>
      <c r="F636" t="s">
        <v>25</v>
      </c>
      <c r="G636" t="s">
        <v>52</v>
      </c>
      <c r="H636" t="s">
        <v>21</v>
      </c>
      <c r="I636" t="s">
        <v>39</v>
      </c>
      <c r="J636" t="str">
        <f>VLOOKUP(Table1[[#This Row],[City]],$M$3:$N$12,2,0)</f>
        <v>Colorado</v>
      </c>
    </row>
    <row r="637" spans="1:10" x14ac:dyDescent="0.25">
      <c r="A637" s="1">
        <v>45927</v>
      </c>
      <c r="B637" t="s">
        <v>684</v>
      </c>
      <c r="C637" t="s">
        <v>17</v>
      </c>
      <c r="D637">
        <v>3689.41</v>
      </c>
      <c r="E637" t="s">
        <v>24</v>
      </c>
      <c r="F637" t="s">
        <v>19</v>
      </c>
      <c r="G637" t="s">
        <v>52</v>
      </c>
      <c r="H637" t="s">
        <v>42</v>
      </c>
      <c r="I637" t="s">
        <v>22</v>
      </c>
      <c r="J637" t="str">
        <f>VLOOKUP(Table1[[#This Row],[City]],$M$3:$N$12,2,0)</f>
        <v>California</v>
      </c>
    </row>
    <row r="638" spans="1:10" x14ac:dyDescent="0.25">
      <c r="A638" s="1">
        <v>45928</v>
      </c>
      <c r="B638" t="s">
        <v>685</v>
      </c>
      <c r="C638" t="s">
        <v>17</v>
      </c>
      <c r="D638">
        <v>3788.48</v>
      </c>
      <c r="E638" t="s">
        <v>47</v>
      </c>
      <c r="F638" t="s">
        <v>12</v>
      </c>
      <c r="G638" t="s">
        <v>52</v>
      </c>
      <c r="H638" t="s">
        <v>67</v>
      </c>
      <c r="I638" t="s">
        <v>43</v>
      </c>
      <c r="J638" t="str">
        <f>VLOOKUP(Table1[[#This Row],[City]],$M$3:$N$12,2,0)</f>
        <v>Massachusetts</v>
      </c>
    </row>
    <row r="639" spans="1:10" x14ac:dyDescent="0.25">
      <c r="A639" s="1">
        <v>45929</v>
      </c>
      <c r="B639" t="s">
        <v>686</v>
      </c>
      <c r="C639" t="s">
        <v>17</v>
      </c>
      <c r="D639">
        <v>1069.1400000000001</v>
      </c>
      <c r="E639" t="s">
        <v>11</v>
      </c>
      <c r="F639" t="s">
        <v>19</v>
      </c>
      <c r="G639" t="s">
        <v>20</v>
      </c>
      <c r="H639" t="s">
        <v>42</v>
      </c>
      <c r="I639" t="s">
        <v>31</v>
      </c>
      <c r="J639" t="str">
        <f>VLOOKUP(Table1[[#This Row],[City]],$M$3:$N$12,2,0)</f>
        <v>New York</v>
      </c>
    </row>
    <row r="640" spans="1:10" x14ac:dyDescent="0.25">
      <c r="A640" s="1">
        <v>45930</v>
      </c>
      <c r="B640" t="s">
        <v>687</v>
      </c>
      <c r="C640" t="s">
        <v>17</v>
      </c>
      <c r="D640">
        <v>4020.35</v>
      </c>
      <c r="E640" t="s">
        <v>41</v>
      </c>
      <c r="F640" t="s">
        <v>33</v>
      </c>
      <c r="G640" t="s">
        <v>20</v>
      </c>
      <c r="H640" t="s">
        <v>42</v>
      </c>
      <c r="I640" t="s">
        <v>45</v>
      </c>
      <c r="J640" t="str">
        <f>VLOOKUP(Table1[[#This Row],[City]],$M$3:$N$12,2,0)</f>
        <v>Texas</v>
      </c>
    </row>
    <row r="641" spans="1:10" x14ac:dyDescent="0.25">
      <c r="A641" s="1">
        <v>45931</v>
      </c>
      <c r="B641" t="s">
        <v>688</v>
      </c>
      <c r="C641" t="s">
        <v>10</v>
      </c>
      <c r="D641">
        <v>2752.28</v>
      </c>
      <c r="E641" t="s">
        <v>11</v>
      </c>
      <c r="F641" t="s">
        <v>19</v>
      </c>
      <c r="G641" t="s">
        <v>13</v>
      </c>
      <c r="H641" t="s">
        <v>57</v>
      </c>
      <c r="I641" t="s">
        <v>31</v>
      </c>
      <c r="J641" t="str">
        <f>VLOOKUP(Table1[[#This Row],[City]],$M$3:$N$12,2,0)</f>
        <v>New York</v>
      </c>
    </row>
    <row r="642" spans="1:10" x14ac:dyDescent="0.25">
      <c r="A642" s="1">
        <v>45932</v>
      </c>
      <c r="B642" t="s">
        <v>689</v>
      </c>
      <c r="C642" t="s">
        <v>10</v>
      </c>
      <c r="D642">
        <v>3502.49</v>
      </c>
      <c r="E642" t="s">
        <v>51</v>
      </c>
      <c r="F642" t="s">
        <v>12</v>
      </c>
      <c r="G642" t="s">
        <v>13</v>
      </c>
      <c r="H642" t="s">
        <v>48</v>
      </c>
      <c r="I642" t="s">
        <v>58</v>
      </c>
      <c r="J642" t="str">
        <f>VLOOKUP(Table1[[#This Row],[City]],$M$3:$N$12,2,0)</f>
        <v>Florida</v>
      </c>
    </row>
    <row r="643" spans="1:10" x14ac:dyDescent="0.25">
      <c r="A643" s="1">
        <v>45933</v>
      </c>
      <c r="B643" t="s">
        <v>690</v>
      </c>
      <c r="C643" t="s">
        <v>17</v>
      </c>
      <c r="D643">
        <v>4950.17</v>
      </c>
      <c r="E643" t="s">
        <v>30</v>
      </c>
      <c r="F643" t="s">
        <v>25</v>
      </c>
      <c r="G643" t="s">
        <v>20</v>
      </c>
      <c r="H643" t="s">
        <v>48</v>
      </c>
      <c r="I643" t="s">
        <v>31</v>
      </c>
      <c r="J643" t="str">
        <f>VLOOKUP(Table1[[#This Row],[City]],$M$3:$N$12,2,0)</f>
        <v>New York</v>
      </c>
    </row>
    <row r="644" spans="1:10" x14ac:dyDescent="0.25">
      <c r="A644" s="1">
        <v>45934</v>
      </c>
      <c r="B644" t="s">
        <v>691</v>
      </c>
      <c r="C644" t="s">
        <v>17</v>
      </c>
      <c r="D644">
        <v>1545.45</v>
      </c>
      <c r="E644" t="s">
        <v>61</v>
      </c>
      <c r="F644" t="s">
        <v>25</v>
      </c>
      <c r="G644" t="s">
        <v>26</v>
      </c>
      <c r="H644" t="s">
        <v>14</v>
      </c>
      <c r="I644" t="s">
        <v>75</v>
      </c>
      <c r="J644" t="str">
        <f>VLOOKUP(Table1[[#This Row],[City]],$M$3:$N$12,2,0)</f>
        <v>Texas</v>
      </c>
    </row>
    <row r="645" spans="1:10" x14ac:dyDescent="0.25">
      <c r="A645" s="1">
        <v>45935</v>
      </c>
      <c r="B645" t="s">
        <v>692</v>
      </c>
      <c r="C645" t="s">
        <v>10</v>
      </c>
      <c r="D645">
        <v>4132.45</v>
      </c>
      <c r="E645" t="s">
        <v>37</v>
      </c>
      <c r="F645" t="s">
        <v>12</v>
      </c>
      <c r="G645" t="s">
        <v>20</v>
      </c>
      <c r="H645" t="s">
        <v>57</v>
      </c>
      <c r="I645" t="s">
        <v>75</v>
      </c>
      <c r="J645" t="str">
        <f>VLOOKUP(Table1[[#This Row],[City]],$M$3:$N$12,2,0)</f>
        <v>Texas</v>
      </c>
    </row>
    <row r="646" spans="1:10" x14ac:dyDescent="0.25">
      <c r="A646" s="1">
        <v>45936</v>
      </c>
      <c r="B646" t="s">
        <v>693</v>
      </c>
      <c r="C646" t="s">
        <v>17</v>
      </c>
      <c r="D646">
        <v>3503.14</v>
      </c>
      <c r="E646" t="s">
        <v>61</v>
      </c>
      <c r="F646" t="s">
        <v>12</v>
      </c>
      <c r="G646" t="s">
        <v>20</v>
      </c>
      <c r="H646" t="s">
        <v>35</v>
      </c>
      <c r="I646" t="s">
        <v>43</v>
      </c>
      <c r="J646" t="str">
        <f>VLOOKUP(Table1[[#This Row],[City]],$M$3:$N$12,2,0)</f>
        <v>Massachusetts</v>
      </c>
    </row>
    <row r="647" spans="1:10" x14ac:dyDescent="0.25">
      <c r="A647" s="1">
        <v>45937</v>
      </c>
      <c r="B647" t="s">
        <v>694</v>
      </c>
      <c r="C647" t="s">
        <v>10</v>
      </c>
      <c r="D647">
        <v>3933.7</v>
      </c>
      <c r="E647" t="s">
        <v>51</v>
      </c>
      <c r="F647" t="s">
        <v>19</v>
      </c>
      <c r="G647" t="s">
        <v>13</v>
      </c>
      <c r="H647" t="s">
        <v>67</v>
      </c>
      <c r="I647" t="s">
        <v>28</v>
      </c>
      <c r="J647" t="str">
        <f>VLOOKUP(Table1[[#This Row],[City]],$M$3:$N$12,2,0)</f>
        <v>Illinois</v>
      </c>
    </row>
    <row r="648" spans="1:10" x14ac:dyDescent="0.25">
      <c r="A648" s="1">
        <v>45938</v>
      </c>
      <c r="B648" t="s">
        <v>695</v>
      </c>
      <c r="C648" t="s">
        <v>10</v>
      </c>
      <c r="D648">
        <v>4825.75</v>
      </c>
      <c r="E648" t="s">
        <v>37</v>
      </c>
      <c r="F648" t="s">
        <v>33</v>
      </c>
      <c r="G648" t="s">
        <v>20</v>
      </c>
      <c r="H648" t="s">
        <v>53</v>
      </c>
      <c r="I648" t="s">
        <v>43</v>
      </c>
      <c r="J648" t="str">
        <f>VLOOKUP(Table1[[#This Row],[City]],$M$3:$N$12,2,0)</f>
        <v>Massachusetts</v>
      </c>
    </row>
    <row r="649" spans="1:10" x14ac:dyDescent="0.25">
      <c r="A649" s="1">
        <v>45939</v>
      </c>
      <c r="B649" t="s">
        <v>696</v>
      </c>
      <c r="C649" t="s">
        <v>10</v>
      </c>
      <c r="D649">
        <v>4713.41</v>
      </c>
      <c r="E649" t="s">
        <v>37</v>
      </c>
      <c r="F649" t="s">
        <v>25</v>
      </c>
      <c r="G649" t="s">
        <v>20</v>
      </c>
      <c r="H649" t="s">
        <v>14</v>
      </c>
      <c r="I649" t="s">
        <v>39</v>
      </c>
      <c r="J649" t="str">
        <f>VLOOKUP(Table1[[#This Row],[City]],$M$3:$N$12,2,0)</f>
        <v>Colorado</v>
      </c>
    </row>
    <row r="650" spans="1:10" x14ac:dyDescent="0.25">
      <c r="A650" s="1">
        <v>45940</v>
      </c>
      <c r="B650" t="s">
        <v>697</v>
      </c>
      <c r="C650" t="s">
        <v>17</v>
      </c>
      <c r="D650">
        <v>1201.19</v>
      </c>
      <c r="E650" t="s">
        <v>30</v>
      </c>
      <c r="F650" t="s">
        <v>33</v>
      </c>
      <c r="G650" t="s">
        <v>52</v>
      </c>
      <c r="H650" t="s">
        <v>21</v>
      </c>
      <c r="I650" t="s">
        <v>45</v>
      </c>
      <c r="J650" t="str">
        <f>VLOOKUP(Table1[[#This Row],[City]],$M$3:$N$12,2,0)</f>
        <v>Texas</v>
      </c>
    </row>
    <row r="651" spans="1:10" x14ac:dyDescent="0.25">
      <c r="A651" s="1">
        <v>45941</v>
      </c>
      <c r="B651" t="s">
        <v>698</v>
      </c>
      <c r="C651" t="s">
        <v>17</v>
      </c>
      <c r="D651">
        <v>4396.88</v>
      </c>
      <c r="E651" t="s">
        <v>51</v>
      </c>
      <c r="F651" t="s">
        <v>25</v>
      </c>
      <c r="G651" t="s">
        <v>34</v>
      </c>
      <c r="H651" t="s">
        <v>14</v>
      </c>
      <c r="I651" t="s">
        <v>63</v>
      </c>
      <c r="J651" t="str">
        <f>VLOOKUP(Table1[[#This Row],[City]],$M$3:$N$12,2,0)</f>
        <v>Washington</v>
      </c>
    </row>
    <row r="652" spans="1:10" x14ac:dyDescent="0.25">
      <c r="A652" s="1">
        <v>45942</v>
      </c>
      <c r="B652" t="s">
        <v>699</v>
      </c>
      <c r="C652" t="s">
        <v>10</v>
      </c>
      <c r="D652">
        <v>3037.92</v>
      </c>
      <c r="E652" t="s">
        <v>51</v>
      </c>
      <c r="F652" t="s">
        <v>19</v>
      </c>
      <c r="G652" t="s">
        <v>52</v>
      </c>
      <c r="H652" t="s">
        <v>67</v>
      </c>
      <c r="I652" t="s">
        <v>31</v>
      </c>
      <c r="J652" t="str">
        <f>VLOOKUP(Table1[[#This Row],[City]],$M$3:$N$12,2,0)</f>
        <v>New York</v>
      </c>
    </row>
    <row r="653" spans="1:10" x14ac:dyDescent="0.25">
      <c r="A653" s="1">
        <v>45943</v>
      </c>
      <c r="B653" t="s">
        <v>700</v>
      </c>
      <c r="C653" t="s">
        <v>17</v>
      </c>
      <c r="D653">
        <v>2211.09</v>
      </c>
      <c r="E653" t="s">
        <v>18</v>
      </c>
      <c r="F653" t="s">
        <v>19</v>
      </c>
      <c r="G653" t="s">
        <v>13</v>
      </c>
      <c r="H653" t="s">
        <v>57</v>
      </c>
      <c r="I653" t="s">
        <v>58</v>
      </c>
      <c r="J653" t="str">
        <f>VLOOKUP(Table1[[#This Row],[City]],$M$3:$N$12,2,0)</f>
        <v>Florida</v>
      </c>
    </row>
    <row r="654" spans="1:10" x14ac:dyDescent="0.25">
      <c r="A654" s="1">
        <v>45944</v>
      </c>
      <c r="B654" t="s">
        <v>701</v>
      </c>
      <c r="C654" t="s">
        <v>17</v>
      </c>
      <c r="D654">
        <v>1480.69</v>
      </c>
      <c r="E654" t="s">
        <v>24</v>
      </c>
      <c r="F654" t="s">
        <v>25</v>
      </c>
      <c r="G654" t="s">
        <v>34</v>
      </c>
      <c r="H654" t="s">
        <v>27</v>
      </c>
      <c r="I654" t="s">
        <v>39</v>
      </c>
      <c r="J654" t="str">
        <f>VLOOKUP(Table1[[#This Row],[City]],$M$3:$N$12,2,0)</f>
        <v>Colorado</v>
      </c>
    </row>
    <row r="655" spans="1:10" x14ac:dyDescent="0.25">
      <c r="A655" s="1">
        <v>45945</v>
      </c>
      <c r="B655" t="s">
        <v>702</v>
      </c>
      <c r="C655" t="s">
        <v>17</v>
      </c>
      <c r="D655">
        <v>4104.88</v>
      </c>
      <c r="E655" t="s">
        <v>37</v>
      </c>
      <c r="F655" t="s">
        <v>25</v>
      </c>
      <c r="G655" t="s">
        <v>52</v>
      </c>
      <c r="H655" t="s">
        <v>21</v>
      </c>
      <c r="I655" t="s">
        <v>31</v>
      </c>
      <c r="J655" t="str">
        <f>VLOOKUP(Table1[[#This Row],[City]],$M$3:$N$12,2,0)</f>
        <v>New York</v>
      </c>
    </row>
    <row r="656" spans="1:10" x14ac:dyDescent="0.25">
      <c r="A656" s="1">
        <v>45946</v>
      </c>
      <c r="B656" t="s">
        <v>703</v>
      </c>
      <c r="C656" t="s">
        <v>10</v>
      </c>
      <c r="D656">
        <v>4838.59</v>
      </c>
      <c r="E656" t="s">
        <v>24</v>
      </c>
      <c r="F656" t="s">
        <v>25</v>
      </c>
      <c r="G656" t="s">
        <v>26</v>
      </c>
      <c r="H656" t="s">
        <v>48</v>
      </c>
      <c r="I656" t="s">
        <v>39</v>
      </c>
      <c r="J656" t="str">
        <f>VLOOKUP(Table1[[#This Row],[City]],$M$3:$N$12,2,0)</f>
        <v>Colorado</v>
      </c>
    </row>
    <row r="657" spans="1:10" x14ac:dyDescent="0.25">
      <c r="A657" s="1">
        <v>45947</v>
      </c>
      <c r="B657" t="s">
        <v>704</v>
      </c>
      <c r="C657" t="s">
        <v>10</v>
      </c>
      <c r="D657">
        <v>4092.05</v>
      </c>
      <c r="E657" t="s">
        <v>30</v>
      </c>
      <c r="F657" t="s">
        <v>33</v>
      </c>
      <c r="G657" t="s">
        <v>13</v>
      </c>
      <c r="H657" t="s">
        <v>48</v>
      </c>
      <c r="I657" t="s">
        <v>58</v>
      </c>
      <c r="J657" t="str">
        <f>VLOOKUP(Table1[[#This Row],[City]],$M$3:$N$12,2,0)</f>
        <v>Florida</v>
      </c>
    </row>
    <row r="658" spans="1:10" x14ac:dyDescent="0.25">
      <c r="A658" s="1">
        <v>45948</v>
      </c>
      <c r="B658" t="s">
        <v>705</v>
      </c>
      <c r="C658" t="s">
        <v>17</v>
      </c>
      <c r="D658">
        <v>4760.17</v>
      </c>
      <c r="E658" t="s">
        <v>30</v>
      </c>
      <c r="F658" t="s">
        <v>25</v>
      </c>
      <c r="G658" t="s">
        <v>13</v>
      </c>
      <c r="H658" t="s">
        <v>53</v>
      </c>
      <c r="I658" t="s">
        <v>43</v>
      </c>
      <c r="J658" t="str">
        <f>VLOOKUP(Table1[[#This Row],[City]],$M$3:$N$12,2,0)</f>
        <v>Massachusetts</v>
      </c>
    </row>
    <row r="659" spans="1:10" x14ac:dyDescent="0.25">
      <c r="A659" s="1">
        <v>45949</v>
      </c>
      <c r="B659" t="s">
        <v>706</v>
      </c>
      <c r="C659" t="s">
        <v>10</v>
      </c>
      <c r="D659">
        <v>3548.53</v>
      </c>
      <c r="E659" t="s">
        <v>24</v>
      </c>
      <c r="F659" t="s">
        <v>33</v>
      </c>
      <c r="G659" t="s">
        <v>13</v>
      </c>
      <c r="H659" t="s">
        <v>38</v>
      </c>
      <c r="I659" t="s">
        <v>45</v>
      </c>
      <c r="J659" t="str">
        <f>VLOOKUP(Table1[[#This Row],[City]],$M$3:$N$12,2,0)</f>
        <v>Texas</v>
      </c>
    </row>
    <row r="660" spans="1:10" x14ac:dyDescent="0.25">
      <c r="A660" s="1">
        <v>45950</v>
      </c>
      <c r="B660" t="s">
        <v>707</v>
      </c>
      <c r="C660" t="s">
        <v>17</v>
      </c>
      <c r="D660">
        <v>3860.57</v>
      </c>
      <c r="E660" t="s">
        <v>24</v>
      </c>
      <c r="F660" t="s">
        <v>25</v>
      </c>
      <c r="G660" t="s">
        <v>34</v>
      </c>
      <c r="H660" t="s">
        <v>14</v>
      </c>
      <c r="I660" t="s">
        <v>75</v>
      </c>
      <c r="J660" t="str">
        <f>VLOOKUP(Table1[[#This Row],[City]],$M$3:$N$12,2,0)</f>
        <v>Texas</v>
      </c>
    </row>
    <row r="661" spans="1:10" x14ac:dyDescent="0.25">
      <c r="A661" s="1">
        <v>45951</v>
      </c>
      <c r="B661" t="s">
        <v>708</v>
      </c>
      <c r="C661" t="s">
        <v>17</v>
      </c>
      <c r="D661">
        <v>2500.81</v>
      </c>
      <c r="E661" t="s">
        <v>41</v>
      </c>
      <c r="F661" t="s">
        <v>19</v>
      </c>
      <c r="G661" t="s">
        <v>52</v>
      </c>
      <c r="H661" t="s">
        <v>27</v>
      </c>
      <c r="I661" t="s">
        <v>39</v>
      </c>
      <c r="J661" t="str">
        <f>VLOOKUP(Table1[[#This Row],[City]],$M$3:$N$12,2,0)</f>
        <v>Colorado</v>
      </c>
    </row>
    <row r="662" spans="1:10" x14ac:dyDescent="0.25">
      <c r="A662" s="1">
        <v>45952</v>
      </c>
      <c r="B662" t="s">
        <v>709</v>
      </c>
      <c r="C662" t="s">
        <v>17</v>
      </c>
      <c r="D662">
        <v>2890.51</v>
      </c>
      <c r="E662" t="s">
        <v>51</v>
      </c>
      <c r="F662" t="s">
        <v>19</v>
      </c>
      <c r="G662" t="s">
        <v>52</v>
      </c>
      <c r="H662" t="s">
        <v>57</v>
      </c>
      <c r="I662" t="s">
        <v>22</v>
      </c>
      <c r="J662" t="str">
        <f>VLOOKUP(Table1[[#This Row],[City]],$M$3:$N$12,2,0)</f>
        <v>California</v>
      </c>
    </row>
    <row r="663" spans="1:10" x14ac:dyDescent="0.25">
      <c r="A663" s="1">
        <v>45953</v>
      </c>
      <c r="B663" t="s">
        <v>710</v>
      </c>
      <c r="C663" t="s">
        <v>10</v>
      </c>
      <c r="D663">
        <v>1908.59</v>
      </c>
      <c r="E663" t="s">
        <v>18</v>
      </c>
      <c r="F663" t="s">
        <v>33</v>
      </c>
      <c r="G663" t="s">
        <v>34</v>
      </c>
      <c r="H663" t="s">
        <v>48</v>
      </c>
      <c r="I663" t="s">
        <v>39</v>
      </c>
      <c r="J663" t="str">
        <f>VLOOKUP(Table1[[#This Row],[City]],$M$3:$N$12,2,0)</f>
        <v>Colorado</v>
      </c>
    </row>
    <row r="664" spans="1:10" x14ac:dyDescent="0.25">
      <c r="A664" s="1">
        <v>45954</v>
      </c>
      <c r="B664" t="s">
        <v>711</v>
      </c>
      <c r="C664" t="s">
        <v>10</v>
      </c>
      <c r="D664">
        <v>4330.97</v>
      </c>
      <c r="E664" t="s">
        <v>47</v>
      </c>
      <c r="F664" t="s">
        <v>25</v>
      </c>
      <c r="G664" t="s">
        <v>34</v>
      </c>
      <c r="H664" t="s">
        <v>42</v>
      </c>
      <c r="I664" t="s">
        <v>45</v>
      </c>
      <c r="J664" t="str">
        <f>VLOOKUP(Table1[[#This Row],[City]],$M$3:$N$12,2,0)</f>
        <v>Texas</v>
      </c>
    </row>
    <row r="665" spans="1:10" x14ac:dyDescent="0.25">
      <c r="A665" s="1">
        <v>45955</v>
      </c>
      <c r="B665" t="s">
        <v>712</v>
      </c>
      <c r="C665" t="s">
        <v>17</v>
      </c>
      <c r="D665">
        <v>1974.64</v>
      </c>
      <c r="E665" t="s">
        <v>11</v>
      </c>
      <c r="F665" t="s">
        <v>33</v>
      </c>
      <c r="G665" t="s">
        <v>52</v>
      </c>
      <c r="H665" t="s">
        <v>67</v>
      </c>
      <c r="I665" t="s">
        <v>75</v>
      </c>
      <c r="J665" t="str">
        <f>VLOOKUP(Table1[[#This Row],[City]],$M$3:$N$12,2,0)</f>
        <v>Texas</v>
      </c>
    </row>
    <row r="666" spans="1:10" x14ac:dyDescent="0.25">
      <c r="A666" s="1">
        <v>45956</v>
      </c>
      <c r="B666" t="s">
        <v>713</v>
      </c>
      <c r="C666" t="s">
        <v>10</v>
      </c>
      <c r="D666">
        <v>3897.73</v>
      </c>
      <c r="E666" t="s">
        <v>41</v>
      </c>
      <c r="F666" t="s">
        <v>19</v>
      </c>
      <c r="G666" t="s">
        <v>34</v>
      </c>
      <c r="H666" t="s">
        <v>38</v>
      </c>
      <c r="I666" t="s">
        <v>45</v>
      </c>
      <c r="J666" t="str">
        <f>VLOOKUP(Table1[[#This Row],[City]],$M$3:$N$12,2,0)</f>
        <v>Texas</v>
      </c>
    </row>
    <row r="667" spans="1:10" x14ac:dyDescent="0.25">
      <c r="A667" s="1">
        <v>45957</v>
      </c>
      <c r="B667" t="s">
        <v>714</v>
      </c>
      <c r="C667" t="s">
        <v>17</v>
      </c>
      <c r="D667">
        <v>4906</v>
      </c>
      <c r="E667" t="s">
        <v>37</v>
      </c>
      <c r="F667" t="s">
        <v>19</v>
      </c>
      <c r="G667" t="s">
        <v>20</v>
      </c>
      <c r="H667" t="s">
        <v>67</v>
      </c>
      <c r="I667" t="s">
        <v>43</v>
      </c>
      <c r="J667" t="str">
        <f>VLOOKUP(Table1[[#This Row],[City]],$M$3:$N$12,2,0)</f>
        <v>Massachusetts</v>
      </c>
    </row>
    <row r="668" spans="1:10" x14ac:dyDescent="0.25">
      <c r="A668" s="1">
        <v>45958</v>
      </c>
      <c r="B668" t="s">
        <v>715</v>
      </c>
      <c r="C668" t="s">
        <v>17</v>
      </c>
      <c r="D668">
        <v>4983.26</v>
      </c>
      <c r="E668" t="s">
        <v>30</v>
      </c>
      <c r="F668" t="s">
        <v>19</v>
      </c>
      <c r="G668" t="s">
        <v>34</v>
      </c>
      <c r="H668" t="s">
        <v>53</v>
      </c>
      <c r="I668" t="s">
        <v>31</v>
      </c>
      <c r="J668" t="str">
        <f>VLOOKUP(Table1[[#This Row],[City]],$M$3:$N$12,2,0)</f>
        <v>New York</v>
      </c>
    </row>
    <row r="669" spans="1:10" x14ac:dyDescent="0.25">
      <c r="A669" s="1">
        <v>45959</v>
      </c>
      <c r="B669" t="s">
        <v>716</v>
      </c>
      <c r="C669" t="s">
        <v>17</v>
      </c>
      <c r="D669">
        <v>1116.69</v>
      </c>
      <c r="E669" t="s">
        <v>61</v>
      </c>
      <c r="F669" t="s">
        <v>33</v>
      </c>
      <c r="G669" t="s">
        <v>26</v>
      </c>
      <c r="H669" t="s">
        <v>48</v>
      </c>
      <c r="I669" t="s">
        <v>45</v>
      </c>
      <c r="J669" t="str">
        <f>VLOOKUP(Table1[[#This Row],[City]],$M$3:$N$12,2,0)</f>
        <v>Texas</v>
      </c>
    </row>
    <row r="670" spans="1:10" x14ac:dyDescent="0.25">
      <c r="A670" s="1">
        <v>45960</v>
      </c>
      <c r="B670" t="s">
        <v>717</v>
      </c>
      <c r="C670" t="s">
        <v>10</v>
      </c>
      <c r="D670">
        <v>2383.7600000000002</v>
      </c>
      <c r="E670" t="s">
        <v>47</v>
      </c>
      <c r="F670" t="s">
        <v>12</v>
      </c>
      <c r="G670" t="s">
        <v>26</v>
      </c>
      <c r="H670" t="s">
        <v>38</v>
      </c>
      <c r="I670" t="s">
        <v>31</v>
      </c>
      <c r="J670" t="str">
        <f>VLOOKUP(Table1[[#This Row],[City]],$M$3:$N$12,2,0)</f>
        <v>New York</v>
      </c>
    </row>
    <row r="671" spans="1:10" x14ac:dyDescent="0.25">
      <c r="A671" s="1">
        <v>45961</v>
      </c>
      <c r="B671" t="s">
        <v>718</v>
      </c>
      <c r="C671" t="s">
        <v>10</v>
      </c>
      <c r="D671">
        <v>4647.03</v>
      </c>
      <c r="E671" t="s">
        <v>37</v>
      </c>
      <c r="F671" t="s">
        <v>25</v>
      </c>
      <c r="G671" t="s">
        <v>20</v>
      </c>
      <c r="H671" t="s">
        <v>14</v>
      </c>
      <c r="I671" t="s">
        <v>43</v>
      </c>
      <c r="J671" t="str">
        <f>VLOOKUP(Table1[[#This Row],[City]],$M$3:$N$12,2,0)</f>
        <v>Massachusetts</v>
      </c>
    </row>
    <row r="672" spans="1:10" x14ac:dyDescent="0.25">
      <c r="A672" s="1">
        <v>45962</v>
      </c>
      <c r="B672" t="s">
        <v>719</v>
      </c>
      <c r="C672" t="s">
        <v>17</v>
      </c>
      <c r="D672">
        <v>3339.62</v>
      </c>
      <c r="E672" t="s">
        <v>11</v>
      </c>
      <c r="F672" t="s">
        <v>12</v>
      </c>
      <c r="G672" t="s">
        <v>52</v>
      </c>
      <c r="H672" t="s">
        <v>53</v>
      </c>
      <c r="I672" t="s">
        <v>31</v>
      </c>
      <c r="J672" t="str">
        <f>VLOOKUP(Table1[[#This Row],[City]],$M$3:$N$12,2,0)</f>
        <v>New York</v>
      </c>
    </row>
    <row r="673" spans="1:10" x14ac:dyDescent="0.25">
      <c r="A673" s="1">
        <v>45963</v>
      </c>
      <c r="B673" t="s">
        <v>720</v>
      </c>
      <c r="C673" t="s">
        <v>17</v>
      </c>
      <c r="D673">
        <v>3013.1</v>
      </c>
      <c r="E673" t="s">
        <v>18</v>
      </c>
      <c r="F673" t="s">
        <v>33</v>
      </c>
      <c r="G673" t="s">
        <v>52</v>
      </c>
      <c r="H673" t="s">
        <v>53</v>
      </c>
      <c r="I673" t="s">
        <v>31</v>
      </c>
      <c r="J673" t="str">
        <f>VLOOKUP(Table1[[#This Row],[City]],$M$3:$N$12,2,0)</f>
        <v>New York</v>
      </c>
    </row>
    <row r="674" spans="1:10" x14ac:dyDescent="0.25">
      <c r="A674" s="1">
        <v>45964</v>
      </c>
      <c r="B674" t="s">
        <v>721</v>
      </c>
      <c r="C674" t="s">
        <v>10</v>
      </c>
      <c r="D674">
        <v>3625.11</v>
      </c>
      <c r="E674" t="s">
        <v>11</v>
      </c>
      <c r="F674" t="s">
        <v>25</v>
      </c>
      <c r="G674" t="s">
        <v>52</v>
      </c>
      <c r="H674" t="s">
        <v>42</v>
      </c>
      <c r="I674" t="s">
        <v>45</v>
      </c>
      <c r="J674" t="str">
        <f>VLOOKUP(Table1[[#This Row],[City]],$M$3:$N$12,2,0)</f>
        <v>Texas</v>
      </c>
    </row>
    <row r="675" spans="1:10" x14ac:dyDescent="0.25">
      <c r="A675" s="1">
        <v>45965</v>
      </c>
      <c r="B675" t="s">
        <v>722</v>
      </c>
      <c r="C675" t="s">
        <v>17</v>
      </c>
      <c r="D675">
        <v>2841.25</v>
      </c>
      <c r="E675" t="s">
        <v>51</v>
      </c>
      <c r="F675" t="s">
        <v>25</v>
      </c>
      <c r="G675" t="s">
        <v>13</v>
      </c>
      <c r="H675" t="s">
        <v>27</v>
      </c>
      <c r="I675" t="s">
        <v>43</v>
      </c>
      <c r="J675" t="str">
        <f>VLOOKUP(Table1[[#This Row],[City]],$M$3:$N$12,2,0)</f>
        <v>Massachusetts</v>
      </c>
    </row>
    <row r="676" spans="1:10" x14ac:dyDescent="0.25">
      <c r="A676" s="1">
        <v>45966</v>
      </c>
      <c r="B676" t="s">
        <v>723</v>
      </c>
      <c r="C676" t="s">
        <v>10</v>
      </c>
      <c r="D676">
        <v>2004.71</v>
      </c>
      <c r="E676" t="s">
        <v>11</v>
      </c>
      <c r="F676" t="s">
        <v>19</v>
      </c>
      <c r="G676" t="s">
        <v>20</v>
      </c>
      <c r="H676" t="s">
        <v>35</v>
      </c>
      <c r="I676" t="s">
        <v>43</v>
      </c>
      <c r="J676" t="str">
        <f>VLOOKUP(Table1[[#This Row],[City]],$M$3:$N$12,2,0)</f>
        <v>Massachusetts</v>
      </c>
    </row>
    <row r="677" spans="1:10" x14ac:dyDescent="0.25">
      <c r="A677" s="1">
        <v>45967</v>
      </c>
      <c r="B677" t="s">
        <v>724</v>
      </c>
      <c r="C677" t="s">
        <v>17</v>
      </c>
      <c r="D677">
        <v>4797.29</v>
      </c>
      <c r="E677" t="s">
        <v>11</v>
      </c>
      <c r="F677" t="s">
        <v>33</v>
      </c>
      <c r="G677" t="s">
        <v>52</v>
      </c>
      <c r="H677" t="s">
        <v>35</v>
      </c>
      <c r="I677" t="s">
        <v>31</v>
      </c>
      <c r="J677" t="str">
        <f>VLOOKUP(Table1[[#This Row],[City]],$M$3:$N$12,2,0)</f>
        <v>New York</v>
      </c>
    </row>
    <row r="678" spans="1:10" x14ac:dyDescent="0.25">
      <c r="A678" s="1">
        <v>45968</v>
      </c>
      <c r="B678" t="s">
        <v>725</v>
      </c>
      <c r="C678" t="s">
        <v>10</v>
      </c>
      <c r="D678">
        <v>2609.42</v>
      </c>
      <c r="E678" t="s">
        <v>18</v>
      </c>
      <c r="F678" t="s">
        <v>25</v>
      </c>
      <c r="G678" t="s">
        <v>34</v>
      </c>
      <c r="H678" t="s">
        <v>67</v>
      </c>
      <c r="I678" t="s">
        <v>15</v>
      </c>
      <c r="J678" t="str">
        <f>VLOOKUP(Table1[[#This Row],[City]],$M$3:$N$12,2,0)</f>
        <v>California</v>
      </c>
    </row>
    <row r="679" spans="1:10" x14ac:dyDescent="0.25">
      <c r="A679" s="1">
        <v>45969</v>
      </c>
      <c r="B679" t="s">
        <v>726</v>
      </c>
      <c r="C679" t="s">
        <v>10</v>
      </c>
      <c r="D679">
        <v>2468.38</v>
      </c>
      <c r="E679" t="s">
        <v>47</v>
      </c>
      <c r="F679" t="s">
        <v>33</v>
      </c>
      <c r="G679" t="s">
        <v>20</v>
      </c>
      <c r="H679" t="s">
        <v>42</v>
      </c>
      <c r="I679" t="s">
        <v>28</v>
      </c>
      <c r="J679" t="str">
        <f>VLOOKUP(Table1[[#This Row],[City]],$M$3:$N$12,2,0)</f>
        <v>Illinois</v>
      </c>
    </row>
    <row r="680" spans="1:10" x14ac:dyDescent="0.25">
      <c r="A680" s="1">
        <v>45970</v>
      </c>
      <c r="B680" t="s">
        <v>727</v>
      </c>
      <c r="C680" t="s">
        <v>17</v>
      </c>
      <c r="D680">
        <v>4292.0600000000004</v>
      </c>
      <c r="E680" t="s">
        <v>61</v>
      </c>
      <c r="F680" t="s">
        <v>33</v>
      </c>
      <c r="G680" t="s">
        <v>52</v>
      </c>
      <c r="H680" t="s">
        <v>53</v>
      </c>
      <c r="I680" t="s">
        <v>15</v>
      </c>
      <c r="J680" t="str">
        <f>VLOOKUP(Table1[[#This Row],[City]],$M$3:$N$12,2,0)</f>
        <v>California</v>
      </c>
    </row>
    <row r="681" spans="1:10" x14ac:dyDescent="0.25">
      <c r="A681" s="1">
        <v>45971</v>
      </c>
      <c r="B681" t="s">
        <v>728</v>
      </c>
      <c r="C681" t="s">
        <v>17</v>
      </c>
      <c r="D681">
        <v>4730.2</v>
      </c>
      <c r="E681" t="s">
        <v>24</v>
      </c>
      <c r="F681" t="s">
        <v>25</v>
      </c>
      <c r="G681" t="s">
        <v>20</v>
      </c>
      <c r="H681" t="s">
        <v>53</v>
      </c>
      <c r="I681" t="s">
        <v>31</v>
      </c>
      <c r="J681" t="str">
        <f>VLOOKUP(Table1[[#This Row],[City]],$M$3:$N$12,2,0)</f>
        <v>New York</v>
      </c>
    </row>
    <row r="682" spans="1:10" x14ac:dyDescent="0.25">
      <c r="A682" s="1">
        <v>45972</v>
      </c>
      <c r="B682" t="s">
        <v>729</v>
      </c>
      <c r="C682" t="s">
        <v>17</v>
      </c>
      <c r="D682">
        <v>2170.39</v>
      </c>
      <c r="E682" t="s">
        <v>11</v>
      </c>
      <c r="F682" t="s">
        <v>33</v>
      </c>
      <c r="G682" t="s">
        <v>20</v>
      </c>
      <c r="H682" t="s">
        <v>42</v>
      </c>
      <c r="I682" t="s">
        <v>75</v>
      </c>
      <c r="J682" t="str">
        <f>VLOOKUP(Table1[[#This Row],[City]],$M$3:$N$12,2,0)</f>
        <v>Texas</v>
      </c>
    </row>
    <row r="683" spans="1:10" x14ac:dyDescent="0.25">
      <c r="A683" s="1">
        <v>45973</v>
      </c>
      <c r="B683" t="s">
        <v>730</v>
      </c>
      <c r="C683" t="s">
        <v>10</v>
      </c>
      <c r="D683">
        <v>2438.85</v>
      </c>
      <c r="E683" t="s">
        <v>51</v>
      </c>
      <c r="F683" t="s">
        <v>19</v>
      </c>
      <c r="G683" t="s">
        <v>34</v>
      </c>
      <c r="H683" t="s">
        <v>67</v>
      </c>
      <c r="I683" t="s">
        <v>63</v>
      </c>
      <c r="J683" t="str">
        <f>VLOOKUP(Table1[[#This Row],[City]],$M$3:$N$12,2,0)</f>
        <v>Washington</v>
      </c>
    </row>
    <row r="684" spans="1:10" x14ac:dyDescent="0.25">
      <c r="A684" s="1">
        <v>45974</v>
      </c>
      <c r="B684" t="s">
        <v>731</v>
      </c>
      <c r="C684" t="s">
        <v>10</v>
      </c>
      <c r="D684">
        <v>3028.35</v>
      </c>
      <c r="E684" t="s">
        <v>47</v>
      </c>
      <c r="F684" t="s">
        <v>33</v>
      </c>
      <c r="G684" t="s">
        <v>20</v>
      </c>
      <c r="H684" t="s">
        <v>67</v>
      </c>
      <c r="I684" t="s">
        <v>58</v>
      </c>
      <c r="J684" t="str">
        <f>VLOOKUP(Table1[[#This Row],[City]],$M$3:$N$12,2,0)</f>
        <v>Florida</v>
      </c>
    </row>
    <row r="685" spans="1:10" x14ac:dyDescent="0.25">
      <c r="A685" s="1">
        <v>45975</v>
      </c>
      <c r="B685" t="s">
        <v>732</v>
      </c>
      <c r="C685" t="s">
        <v>17</v>
      </c>
      <c r="D685">
        <v>2299.7399999999998</v>
      </c>
      <c r="E685" t="s">
        <v>30</v>
      </c>
      <c r="F685" t="s">
        <v>19</v>
      </c>
      <c r="G685" t="s">
        <v>13</v>
      </c>
      <c r="H685" t="s">
        <v>38</v>
      </c>
      <c r="I685" t="s">
        <v>63</v>
      </c>
      <c r="J685" t="str">
        <f>VLOOKUP(Table1[[#This Row],[City]],$M$3:$N$12,2,0)</f>
        <v>Washington</v>
      </c>
    </row>
    <row r="686" spans="1:10" x14ac:dyDescent="0.25">
      <c r="A686" s="1">
        <v>45976</v>
      </c>
      <c r="B686" t="s">
        <v>733</v>
      </c>
      <c r="C686" t="s">
        <v>10</v>
      </c>
      <c r="D686">
        <v>3641.53</v>
      </c>
      <c r="E686" t="s">
        <v>11</v>
      </c>
      <c r="F686" t="s">
        <v>12</v>
      </c>
      <c r="G686" t="s">
        <v>52</v>
      </c>
      <c r="H686" t="s">
        <v>53</v>
      </c>
      <c r="I686" t="s">
        <v>45</v>
      </c>
      <c r="J686" t="str">
        <f>VLOOKUP(Table1[[#This Row],[City]],$M$3:$N$12,2,0)</f>
        <v>Texas</v>
      </c>
    </row>
    <row r="687" spans="1:10" x14ac:dyDescent="0.25">
      <c r="A687" s="1">
        <v>45977</v>
      </c>
      <c r="B687" t="s">
        <v>734</v>
      </c>
      <c r="C687" t="s">
        <v>17</v>
      </c>
      <c r="D687">
        <v>4889.84</v>
      </c>
      <c r="E687" t="s">
        <v>37</v>
      </c>
      <c r="F687" t="s">
        <v>12</v>
      </c>
      <c r="G687" t="s">
        <v>52</v>
      </c>
      <c r="H687" t="s">
        <v>57</v>
      </c>
      <c r="I687" t="s">
        <v>22</v>
      </c>
      <c r="J687" t="str">
        <f>VLOOKUP(Table1[[#This Row],[City]],$M$3:$N$12,2,0)</f>
        <v>California</v>
      </c>
    </row>
    <row r="688" spans="1:10" x14ac:dyDescent="0.25">
      <c r="A688" s="1">
        <v>45978</v>
      </c>
      <c r="B688" t="s">
        <v>735</v>
      </c>
      <c r="C688" t="s">
        <v>10</v>
      </c>
      <c r="D688">
        <v>4554.72</v>
      </c>
      <c r="E688" t="s">
        <v>61</v>
      </c>
      <c r="F688" t="s">
        <v>19</v>
      </c>
      <c r="G688" t="s">
        <v>52</v>
      </c>
      <c r="H688" t="s">
        <v>38</v>
      </c>
      <c r="I688" t="s">
        <v>28</v>
      </c>
      <c r="J688" t="str">
        <f>VLOOKUP(Table1[[#This Row],[City]],$M$3:$N$12,2,0)</f>
        <v>Illinois</v>
      </c>
    </row>
    <row r="689" spans="1:10" x14ac:dyDescent="0.25">
      <c r="A689" s="1">
        <v>45979</v>
      </c>
      <c r="B689" t="s">
        <v>736</v>
      </c>
      <c r="C689" t="s">
        <v>17</v>
      </c>
      <c r="D689">
        <v>2606.5100000000002</v>
      </c>
      <c r="E689" t="s">
        <v>11</v>
      </c>
      <c r="F689" t="s">
        <v>19</v>
      </c>
      <c r="G689" t="s">
        <v>20</v>
      </c>
      <c r="H689" t="s">
        <v>57</v>
      </c>
      <c r="I689" t="s">
        <v>45</v>
      </c>
      <c r="J689" t="str">
        <f>VLOOKUP(Table1[[#This Row],[City]],$M$3:$N$12,2,0)</f>
        <v>Texas</v>
      </c>
    </row>
    <row r="690" spans="1:10" x14ac:dyDescent="0.25">
      <c r="A690" s="1">
        <v>45980</v>
      </c>
      <c r="B690" t="s">
        <v>737</v>
      </c>
      <c r="C690" t="s">
        <v>10</v>
      </c>
      <c r="D690">
        <v>4804.1000000000004</v>
      </c>
      <c r="E690" t="s">
        <v>24</v>
      </c>
      <c r="F690" t="s">
        <v>33</v>
      </c>
      <c r="G690" t="s">
        <v>52</v>
      </c>
      <c r="H690" t="s">
        <v>53</v>
      </c>
      <c r="I690" t="s">
        <v>22</v>
      </c>
      <c r="J690" t="str">
        <f>VLOOKUP(Table1[[#This Row],[City]],$M$3:$N$12,2,0)</f>
        <v>California</v>
      </c>
    </row>
    <row r="691" spans="1:10" x14ac:dyDescent="0.25">
      <c r="A691" s="1">
        <v>45981</v>
      </c>
      <c r="B691" t="s">
        <v>738</v>
      </c>
      <c r="C691" t="s">
        <v>10</v>
      </c>
      <c r="D691">
        <v>4628.07</v>
      </c>
      <c r="E691" t="s">
        <v>47</v>
      </c>
      <c r="F691" t="s">
        <v>25</v>
      </c>
      <c r="G691" t="s">
        <v>26</v>
      </c>
      <c r="H691" t="s">
        <v>57</v>
      </c>
      <c r="I691" t="s">
        <v>63</v>
      </c>
      <c r="J691" t="str">
        <f>VLOOKUP(Table1[[#This Row],[City]],$M$3:$N$12,2,0)</f>
        <v>Washington</v>
      </c>
    </row>
    <row r="692" spans="1:10" x14ac:dyDescent="0.25">
      <c r="A692" s="1">
        <v>45982</v>
      </c>
      <c r="B692" t="s">
        <v>739</v>
      </c>
      <c r="C692" t="s">
        <v>10</v>
      </c>
      <c r="D692">
        <v>2163.81</v>
      </c>
      <c r="E692" t="s">
        <v>41</v>
      </c>
      <c r="F692" t="s">
        <v>33</v>
      </c>
      <c r="G692" t="s">
        <v>34</v>
      </c>
      <c r="H692" t="s">
        <v>67</v>
      </c>
      <c r="I692" t="s">
        <v>75</v>
      </c>
      <c r="J692" t="str">
        <f>VLOOKUP(Table1[[#This Row],[City]],$M$3:$N$12,2,0)</f>
        <v>Texas</v>
      </c>
    </row>
    <row r="693" spans="1:10" x14ac:dyDescent="0.25">
      <c r="A693" s="1">
        <v>45983</v>
      </c>
      <c r="B693" t="s">
        <v>740</v>
      </c>
      <c r="C693" t="s">
        <v>17</v>
      </c>
      <c r="D693">
        <v>1204.19</v>
      </c>
      <c r="E693" t="s">
        <v>30</v>
      </c>
      <c r="F693" t="s">
        <v>25</v>
      </c>
      <c r="G693" t="s">
        <v>52</v>
      </c>
      <c r="H693" t="s">
        <v>53</v>
      </c>
      <c r="I693" t="s">
        <v>22</v>
      </c>
      <c r="J693" t="str">
        <f>VLOOKUP(Table1[[#This Row],[City]],$M$3:$N$12,2,0)</f>
        <v>California</v>
      </c>
    </row>
    <row r="694" spans="1:10" x14ac:dyDescent="0.25">
      <c r="A694" s="1">
        <v>45984</v>
      </c>
      <c r="B694" t="s">
        <v>741</v>
      </c>
      <c r="C694" t="s">
        <v>10</v>
      </c>
      <c r="D694">
        <v>2851.67</v>
      </c>
      <c r="E694" t="s">
        <v>37</v>
      </c>
      <c r="F694" t="s">
        <v>19</v>
      </c>
      <c r="G694" t="s">
        <v>34</v>
      </c>
      <c r="H694" t="s">
        <v>67</v>
      </c>
      <c r="I694" t="s">
        <v>15</v>
      </c>
      <c r="J694" t="str">
        <f>VLOOKUP(Table1[[#This Row],[City]],$M$3:$N$12,2,0)</f>
        <v>California</v>
      </c>
    </row>
    <row r="695" spans="1:10" x14ac:dyDescent="0.25">
      <c r="A695" s="1">
        <v>45985</v>
      </c>
      <c r="B695" t="s">
        <v>742</v>
      </c>
      <c r="C695" t="s">
        <v>10</v>
      </c>
      <c r="D695">
        <v>4984.99</v>
      </c>
      <c r="E695" t="s">
        <v>37</v>
      </c>
      <c r="F695" t="s">
        <v>19</v>
      </c>
      <c r="G695" t="s">
        <v>26</v>
      </c>
      <c r="H695" t="s">
        <v>38</v>
      </c>
      <c r="I695" t="s">
        <v>15</v>
      </c>
      <c r="J695" t="str">
        <f>VLOOKUP(Table1[[#This Row],[City]],$M$3:$N$12,2,0)</f>
        <v>California</v>
      </c>
    </row>
    <row r="696" spans="1:10" x14ac:dyDescent="0.25">
      <c r="A696" s="1">
        <v>45986</v>
      </c>
      <c r="B696" t="s">
        <v>743</v>
      </c>
      <c r="C696" t="s">
        <v>10</v>
      </c>
      <c r="D696">
        <v>1474.68</v>
      </c>
      <c r="E696" t="s">
        <v>61</v>
      </c>
      <c r="F696" t="s">
        <v>19</v>
      </c>
      <c r="G696" t="s">
        <v>20</v>
      </c>
      <c r="H696" t="s">
        <v>53</v>
      </c>
      <c r="I696" t="s">
        <v>63</v>
      </c>
      <c r="J696" t="str">
        <f>VLOOKUP(Table1[[#This Row],[City]],$M$3:$N$12,2,0)</f>
        <v>Washington</v>
      </c>
    </row>
    <row r="697" spans="1:10" x14ac:dyDescent="0.25">
      <c r="A697" s="1">
        <v>45987</v>
      </c>
      <c r="B697" t="s">
        <v>744</v>
      </c>
      <c r="C697" t="s">
        <v>17</v>
      </c>
      <c r="D697">
        <v>4925.41</v>
      </c>
      <c r="E697" t="s">
        <v>47</v>
      </c>
      <c r="F697" t="s">
        <v>33</v>
      </c>
      <c r="G697" t="s">
        <v>52</v>
      </c>
      <c r="H697" t="s">
        <v>67</v>
      </c>
      <c r="I697" t="s">
        <v>22</v>
      </c>
      <c r="J697" t="str">
        <f>VLOOKUP(Table1[[#This Row],[City]],$M$3:$N$12,2,0)</f>
        <v>California</v>
      </c>
    </row>
    <row r="698" spans="1:10" x14ac:dyDescent="0.25">
      <c r="A698" s="1">
        <v>45988</v>
      </c>
      <c r="B698" t="s">
        <v>745</v>
      </c>
      <c r="C698" t="s">
        <v>10</v>
      </c>
      <c r="D698">
        <v>2777.44</v>
      </c>
      <c r="E698" t="s">
        <v>18</v>
      </c>
      <c r="F698" t="s">
        <v>12</v>
      </c>
      <c r="G698" t="s">
        <v>26</v>
      </c>
      <c r="H698" t="s">
        <v>67</v>
      </c>
      <c r="I698" t="s">
        <v>63</v>
      </c>
      <c r="J698" t="str">
        <f>VLOOKUP(Table1[[#This Row],[City]],$M$3:$N$12,2,0)</f>
        <v>Washington</v>
      </c>
    </row>
    <row r="699" spans="1:10" x14ac:dyDescent="0.25">
      <c r="A699" s="1">
        <v>45989</v>
      </c>
      <c r="B699" t="s">
        <v>746</v>
      </c>
      <c r="C699" t="s">
        <v>17</v>
      </c>
      <c r="D699">
        <v>4662.8599999999997</v>
      </c>
      <c r="E699" t="s">
        <v>30</v>
      </c>
      <c r="F699" t="s">
        <v>25</v>
      </c>
      <c r="G699" t="s">
        <v>52</v>
      </c>
      <c r="H699" t="s">
        <v>42</v>
      </c>
      <c r="I699" t="s">
        <v>75</v>
      </c>
      <c r="J699" t="str">
        <f>VLOOKUP(Table1[[#This Row],[City]],$M$3:$N$12,2,0)</f>
        <v>Texas</v>
      </c>
    </row>
    <row r="700" spans="1:10" x14ac:dyDescent="0.25">
      <c r="A700" s="1">
        <v>45990</v>
      </c>
      <c r="B700" t="s">
        <v>747</v>
      </c>
      <c r="C700" t="s">
        <v>10</v>
      </c>
      <c r="D700">
        <v>2556.23</v>
      </c>
      <c r="E700" t="s">
        <v>41</v>
      </c>
      <c r="F700" t="s">
        <v>33</v>
      </c>
      <c r="G700" t="s">
        <v>34</v>
      </c>
      <c r="H700" t="s">
        <v>38</v>
      </c>
      <c r="I700" t="s">
        <v>22</v>
      </c>
      <c r="J700" t="str">
        <f>VLOOKUP(Table1[[#This Row],[City]],$M$3:$N$12,2,0)</f>
        <v>California</v>
      </c>
    </row>
    <row r="701" spans="1:10" x14ac:dyDescent="0.25">
      <c r="A701" s="1">
        <v>45991</v>
      </c>
      <c r="B701" t="s">
        <v>748</v>
      </c>
      <c r="C701" t="s">
        <v>10</v>
      </c>
      <c r="D701">
        <v>4539.42</v>
      </c>
      <c r="E701" t="s">
        <v>61</v>
      </c>
      <c r="F701" t="s">
        <v>19</v>
      </c>
      <c r="G701" t="s">
        <v>26</v>
      </c>
      <c r="H701" t="s">
        <v>67</v>
      </c>
      <c r="I701" t="s">
        <v>39</v>
      </c>
      <c r="J701" t="str">
        <f>VLOOKUP(Table1[[#This Row],[City]],$M$3:$N$12,2,0)</f>
        <v>Colorado</v>
      </c>
    </row>
    <row r="702" spans="1:10" x14ac:dyDescent="0.25">
      <c r="A702" s="1">
        <v>45992</v>
      </c>
      <c r="B702" t="s">
        <v>749</v>
      </c>
      <c r="C702" t="s">
        <v>10</v>
      </c>
      <c r="D702">
        <v>4185.34</v>
      </c>
      <c r="E702" t="s">
        <v>18</v>
      </c>
      <c r="F702" t="s">
        <v>12</v>
      </c>
      <c r="G702" t="s">
        <v>26</v>
      </c>
      <c r="H702" t="s">
        <v>48</v>
      </c>
      <c r="I702" t="s">
        <v>45</v>
      </c>
      <c r="J702" t="str">
        <f>VLOOKUP(Table1[[#This Row],[City]],$M$3:$N$12,2,0)</f>
        <v>Texas</v>
      </c>
    </row>
    <row r="703" spans="1:10" x14ac:dyDescent="0.25">
      <c r="A703" s="1">
        <v>45993</v>
      </c>
      <c r="B703" t="s">
        <v>750</v>
      </c>
      <c r="C703" t="s">
        <v>17</v>
      </c>
      <c r="D703">
        <v>2121.8000000000002</v>
      </c>
      <c r="E703" t="s">
        <v>61</v>
      </c>
      <c r="F703" t="s">
        <v>19</v>
      </c>
      <c r="G703" t="s">
        <v>20</v>
      </c>
      <c r="H703" t="s">
        <v>38</v>
      </c>
      <c r="I703" t="s">
        <v>22</v>
      </c>
      <c r="J703" t="str">
        <f>VLOOKUP(Table1[[#This Row],[City]],$M$3:$N$12,2,0)</f>
        <v>California</v>
      </c>
    </row>
    <row r="704" spans="1:10" x14ac:dyDescent="0.25">
      <c r="A704" s="1">
        <v>45994</v>
      </c>
      <c r="B704" t="s">
        <v>751</v>
      </c>
      <c r="C704" t="s">
        <v>17</v>
      </c>
      <c r="D704">
        <v>3215.91</v>
      </c>
      <c r="E704" t="s">
        <v>47</v>
      </c>
      <c r="F704" t="s">
        <v>19</v>
      </c>
      <c r="G704" t="s">
        <v>13</v>
      </c>
      <c r="H704" t="s">
        <v>21</v>
      </c>
      <c r="I704" t="s">
        <v>58</v>
      </c>
      <c r="J704" t="str">
        <f>VLOOKUP(Table1[[#This Row],[City]],$M$3:$N$12,2,0)</f>
        <v>Florida</v>
      </c>
    </row>
    <row r="705" spans="1:10" x14ac:dyDescent="0.25">
      <c r="A705" s="1">
        <v>45995</v>
      </c>
      <c r="B705" t="s">
        <v>752</v>
      </c>
      <c r="C705" t="s">
        <v>17</v>
      </c>
      <c r="D705">
        <v>3904.01</v>
      </c>
      <c r="E705" t="s">
        <v>51</v>
      </c>
      <c r="F705" t="s">
        <v>33</v>
      </c>
      <c r="G705" t="s">
        <v>52</v>
      </c>
      <c r="H705" t="s">
        <v>57</v>
      </c>
      <c r="I705" t="s">
        <v>22</v>
      </c>
      <c r="J705" t="str">
        <f>VLOOKUP(Table1[[#This Row],[City]],$M$3:$N$12,2,0)</f>
        <v>California</v>
      </c>
    </row>
    <row r="706" spans="1:10" x14ac:dyDescent="0.25">
      <c r="A706" s="1">
        <v>45996</v>
      </c>
      <c r="B706" t="s">
        <v>753</v>
      </c>
      <c r="C706" t="s">
        <v>10</v>
      </c>
      <c r="D706">
        <v>1431.53</v>
      </c>
      <c r="E706" t="s">
        <v>61</v>
      </c>
      <c r="F706" t="s">
        <v>25</v>
      </c>
      <c r="G706" t="s">
        <v>20</v>
      </c>
      <c r="H706" t="s">
        <v>35</v>
      </c>
      <c r="I706" t="s">
        <v>22</v>
      </c>
      <c r="J706" t="str">
        <f>VLOOKUP(Table1[[#This Row],[City]],$M$3:$N$12,2,0)</f>
        <v>California</v>
      </c>
    </row>
    <row r="707" spans="1:10" x14ac:dyDescent="0.25">
      <c r="A707" s="1">
        <v>45997</v>
      </c>
      <c r="B707" t="s">
        <v>754</v>
      </c>
      <c r="C707" t="s">
        <v>10</v>
      </c>
      <c r="D707">
        <v>2969.44</v>
      </c>
      <c r="E707" t="s">
        <v>61</v>
      </c>
      <c r="F707" t="s">
        <v>25</v>
      </c>
      <c r="G707" t="s">
        <v>20</v>
      </c>
      <c r="H707" t="s">
        <v>14</v>
      </c>
      <c r="I707" t="s">
        <v>43</v>
      </c>
      <c r="J707" t="str">
        <f>VLOOKUP(Table1[[#This Row],[City]],$M$3:$N$12,2,0)</f>
        <v>Massachusetts</v>
      </c>
    </row>
    <row r="708" spans="1:10" x14ac:dyDescent="0.25">
      <c r="A708" s="1">
        <v>45998</v>
      </c>
      <c r="B708" t="s">
        <v>755</v>
      </c>
      <c r="C708" t="s">
        <v>10</v>
      </c>
      <c r="D708">
        <v>1174.49</v>
      </c>
      <c r="E708" t="s">
        <v>24</v>
      </c>
      <c r="F708" t="s">
        <v>12</v>
      </c>
      <c r="G708" t="s">
        <v>34</v>
      </c>
      <c r="H708" t="s">
        <v>35</v>
      </c>
      <c r="I708" t="s">
        <v>39</v>
      </c>
      <c r="J708" t="str">
        <f>VLOOKUP(Table1[[#This Row],[City]],$M$3:$N$12,2,0)</f>
        <v>Colorado</v>
      </c>
    </row>
    <row r="709" spans="1:10" x14ac:dyDescent="0.25">
      <c r="A709" s="1">
        <v>45999</v>
      </c>
      <c r="B709" t="s">
        <v>756</v>
      </c>
      <c r="C709" t="s">
        <v>17</v>
      </c>
      <c r="D709">
        <v>4191.53</v>
      </c>
      <c r="E709" t="s">
        <v>51</v>
      </c>
      <c r="F709" t="s">
        <v>12</v>
      </c>
      <c r="G709" t="s">
        <v>13</v>
      </c>
      <c r="H709" t="s">
        <v>27</v>
      </c>
      <c r="I709" t="s">
        <v>75</v>
      </c>
      <c r="J709" t="str">
        <f>VLOOKUP(Table1[[#This Row],[City]],$M$3:$N$12,2,0)</f>
        <v>Texas</v>
      </c>
    </row>
    <row r="710" spans="1:10" x14ac:dyDescent="0.25">
      <c r="A710" s="1">
        <v>46000</v>
      </c>
      <c r="B710" t="s">
        <v>757</v>
      </c>
      <c r="C710" t="s">
        <v>10</v>
      </c>
      <c r="D710">
        <v>2494.89</v>
      </c>
      <c r="E710" t="s">
        <v>18</v>
      </c>
      <c r="F710" t="s">
        <v>12</v>
      </c>
      <c r="G710" t="s">
        <v>34</v>
      </c>
      <c r="H710" t="s">
        <v>67</v>
      </c>
      <c r="I710" t="s">
        <v>63</v>
      </c>
      <c r="J710" t="str">
        <f>VLOOKUP(Table1[[#This Row],[City]],$M$3:$N$12,2,0)</f>
        <v>Washington</v>
      </c>
    </row>
    <row r="711" spans="1:10" x14ac:dyDescent="0.25">
      <c r="A711" s="1">
        <v>46001</v>
      </c>
      <c r="B711" t="s">
        <v>758</v>
      </c>
      <c r="C711" t="s">
        <v>17</v>
      </c>
      <c r="D711">
        <v>3272.14</v>
      </c>
      <c r="E711" t="s">
        <v>11</v>
      </c>
      <c r="F711" t="s">
        <v>33</v>
      </c>
      <c r="G711" t="s">
        <v>20</v>
      </c>
      <c r="H711" t="s">
        <v>14</v>
      </c>
      <c r="I711" t="s">
        <v>22</v>
      </c>
      <c r="J711" t="str">
        <f>VLOOKUP(Table1[[#This Row],[City]],$M$3:$N$12,2,0)</f>
        <v>California</v>
      </c>
    </row>
    <row r="712" spans="1:10" x14ac:dyDescent="0.25">
      <c r="A712" s="1">
        <v>46002</v>
      </c>
      <c r="B712" t="s">
        <v>759</v>
      </c>
      <c r="C712" t="s">
        <v>10</v>
      </c>
      <c r="D712">
        <v>2688.79</v>
      </c>
      <c r="E712" t="s">
        <v>18</v>
      </c>
      <c r="F712" t="s">
        <v>33</v>
      </c>
      <c r="G712" t="s">
        <v>34</v>
      </c>
      <c r="H712" t="s">
        <v>21</v>
      </c>
      <c r="I712" t="s">
        <v>43</v>
      </c>
      <c r="J712" t="str">
        <f>VLOOKUP(Table1[[#This Row],[City]],$M$3:$N$12,2,0)</f>
        <v>Massachusetts</v>
      </c>
    </row>
    <row r="713" spans="1:10" x14ac:dyDescent="0.25">
      <c r="A713" s="1">
        <v>46003</v>
      </c>
      <c r="B713" t="s">
        <v>760</v>
      </c>
      <c r="C713" t="s">
        <v>10</v>
      </c>
      <c r="D713">
        <v>2580.25</v>
      </c>
      <c r="E713" t="s">
        <v>24</v>
      </c>
      <c r="F713" t="s">
        <v>33</v>
      </c>
      <c r="G713" t="s">
        <v>20</v>
      </c>
      <c r="H713" t="s">
        <v>38</v>
      </c>
      <c r="I713" t="s">
        <v>15</v>
      </c>
      <c r="J713" t="str">
        <f>VLOOKUP(Table1[[#This Row],[City]],$M$3:$N$12,2,0)</f>
        <v>California</v>
      </c>
    </row>
    <row r="714" spans="1:10" x14ac:dyDescent="0.25">
      <c r="A714" s="1">
        <v>46004</v>
      </c>
      <c r="B714" t="s">
        <v>761</v>
      </c>
      <c r="C714" t="s">
        <v>17</v>
      </c>
      <c r="D714">
        <v>4745.71</v>
      </c>
      <c r="E714" t="s">
        <v>41</v>
      </c>
      <c r="F714" t="s">
        <v>19</v>
      </c>
      <c r="G714" t="s">
        <v>20</v>
      </c>
      <c r="H714" t="s">
        <v>21</v>
      </c>
      <c r="I714" t="s">
        <v>22</v>
      </c>
      <c r="J714" t="str">
        <f>VLOOKUP(Table1[[#This Row],[City]],$M$3:$N$12,2,0)</f>
        <v>California</v>
      </c>
    </row>
    <row r="715" spans="1:10" x14ac:dyDescent="0.25">
      <c r="A715" s="1">
        <v>46005</v>
      </c>
      <c r="B715" t="s">
        <v>762</v>
      </c>
      <c r="C715" t="s">
        <v>17</v>
      </c>
      <c r="D715">
        <v>2696.65</v>
      </c>
      <c r="E715" t="s">
        <v>41</v>
      </c>
      <c r="F715" t="s">
        <v>25</v>
      </c>
      <c r="G715" t="s">
        <v>52</v>
      </c>
      <c r="H715" t="s">
        <v>53</v>
      </c>
      <c r="I715" t="s">
        <v>63</v>
      </c>
      <c r="J715" t="str">
        <f>VLOOKUP(Table1[[#This Row],[City]],$M$3:$N$12,2,0)</f>
        <v>Washington</v>
      </c>
    </row>
    <row r="716" spans="1:10" x14ac:dyDescent="0.25">
      <c r="A716" s="1">
        <v>46006</v>
      </c>
      <c r="B716" t="s">
        <v>763</v>
      </c>
      <c r="C716" t="s">
        <v>17</v>
      </c>
      <c r="D716">
        <v>3678.61</v>
      </c>
      <c r="E716" t="s">
        <v>51</v>
      </c>
      <c r="F716" t="s">
        <v>19</v>
      </c>
      <c r="G716" t="s">
        <v>26</v>
      </c>
      <c r="H716" t="s">
        <v>67</v>
      </c>
      <c r="I716" t="s">
        <v>15</v>
      </c>
      <c r="J716" t="str">
        <f>VLOOKUP(Table1[[#This Row],[City]],$M$3:$N$12,2,0)</f>
        <v>California</v>
      </c>
    </row>
    <row r="717" spans="1:10" x14ac:dyDescent="0.25">
      <c r="A717" s="1">
        <v>46007</v>
      </c>
      <c r="B717" t="s">
        <v>764</v>
      </c>
      <c r="C717" t="s">
        <v>10</v>
      </c>
      <c r="D717">
        <v>2124.4</v>
      </c>
      <c r="E717" t="s">
        <v>51</v>
      </c>
      <c r="F717" t="s">
        <v>19</v>
      </c>
      <c r="G717" t="s">
        <v>52</v>
      </c>
      <c r="H717" t="s">
        <v>35</v>
      </c>
      <c r="I717" t="s">
        <v>15</v>
      </c>
      <c r="J717" t="str">
        <f>VLOOKUP(Table1[[#This Row],[City]],$M$3:$N$12,2,0)</f>
        <v>California</v>
      </c>
    </row>
    <row r="718" spans="1:10" x14ac:dyDescent="0.25">
      <c r="A718" s="1">
        <v>46008</v>
      </c>
      <c r="B718" t="s">
        <v>765</v>
      </c>
      <c r="C718" t="s">
        <v>17</v>
      </c>
      <c r="D718">
        <v>3831.15</v>
      </c>
      <c r="E718" t="s">
        <v>51</v>
      </c>
      <c r="F718" t="s">
        <v>19</v>
      </c>
      <c r="G718" t="s">
        <v>52</v>
      </c>
      <c r="H718" t="s">
        <v>53</v>
      </c>
      <c r="I718" t="s">
        <v>31</v>
      </c>
      <c r="J718" t="str">
        <f>VLOOKUP(Table1[[#This Row],[City]],$M$3:$N$12,2,0)</f>
        <v>New York</v>
      </c>
    </row>
    <row r="719" spans="1:10" x14ac:dyDescent="0.25">
      <c r="A719" s="1">
        <v>46009</v>
      </c>
      <c r="B719" t="s">
        <v>766</v>
      </c>
      <c r="C719" t="s">
        <v>10</v>
      </c>
      <c r="D719">
        <v>4387.96</v>
      </c>
      <c r="E719" t="s">
        <v>41</v>
      </c>
      <c r="F719" t="s">
        <v>33</v>
      </c>
      <c r="G719" t="s">
        <v>20</v>
      </c>
      <c r="H719" t="s">
        <v>35</v>
      </c>
      <c r="I719" t="s">
        <v>75</v>
      </c>
      <c r="J719" t="str">
        <f>VLOOKUP(Table1[[#This Row],[City]],$M$3:$N$12,2,0)</f>
        <v>Texas</v>
      </c>
    </row>
    <row r="720" spans="1:10" x14ac:dyDescent="0.25">
      <c r="A720" s="1">
        <v>46010</v>
      </c>
      <c r="B720" t="s">
        <v>767</v>
      </c>
      <c r="C720" t="s">
        <v>10</v>
      </c>
      <c r="D720">
        <v>1768.07</v>
      </c>
      <c r="E720" t="s">
        <v>47</v>
      </c>
      <c r="F720" t="s">
        <v>12</v>
      </c>
      <c r="G720" t="s">
        <v>13</v>
      </c>
      <c r="H720" t="s">
        <v>53</v>
      </c>
      <c r="I720" t="s">
        <v>39</v>
      </c>
      <c r="J720" t="str">
        <f>VLOOKUP(Table1[[#This Row],[City]],$M$3:$N$12,2,0)</f>
        <v>Colorado</v>
      </c>
    </row>
    <row r="721" spans="1:10" x14ac:dyDescent="0.25">
      <c r="A721" s="1">
        <v>46011</v>
      </c>
      <c r="B721" t="s">
        <v>768</v>
      </c>
      <c r="C721" t="s">
        <v>10</v>
      </c>
      <c r="D721">
        <v>2525.16</v>
      </c>
      <c r="E721" t="s">
        <v>37</v>
      </c>
      <c r="F721" t="s">
        <v>12</v>
      </c>
      <c r="G721" t="s">
        <v>20</v>
      </c>
      <c r="H721" t="s">
        <v>38</v>
      </c>
      <c r="I721" t="s">
        <v>75</v>
      </c>
      <c r="J721" t="str">
        <f>VLOOKUP(Table1[[#This Row],[City]],$M$3:$N$12,2,0)</f>
        <v>Texas</v>
      </c>
    </row>
    <row r="722" spans="1:10" x14ac:dyDescent="0.25">
      <c r="A722" s="1">
        <v>46012</v>
      </c>
      <c r="B722" t="s">
        <v>769</v>
      </c>
      <c r="C722" t="s">
        <v>17</v>
      </c>
      <c r="D722">
        <v>2487.4499999999998</v>
      </c>
      <c r="E722" t="s">
        <v>11</v>
      </c>
      <c r="F722" t="s">
        <v>25</v>
      </c>
      <c r="G722" t="s">
        <v>13</v>
      </c>
      <c r="H722" t="s">
        <v>67</v>
      </c>
      <c r="I722" t="s">
        <v>22</v>
      </c>
      <c r="J722" t="str">
        <f>VLOOKUP(Table1[[#This Row],[City]],$M$3:$N$12,2,0)</f>
        <v>California</v>
      </c>
    </row>
    <row r="723" spans="1:10" x14ac:dyDescent="0.25">
      <c r="A723" s="1">
        <v>46013</v>
      </c>
      <c r="B723" t="s">
        <v>770</v>
      </c>
      <c r="C723" t="s">
        <v>17</v>
      </c>
      <c r="D723">
        <v>4567.71</v>
      </c>
      <c r="E723" t="s">
        <v>18</v>
      </c>
      <c r="F723" t="s">
        <v>19</v>
      </c>
      <c r="G723" t="s">
        <v>52</v>
      </c>
      <c r="H723" t="s">
        <v>42</v>
      </c>
      <c r="I723" t="s">
        <v>75</v>
      </c>
      <c r="J723" t="str">
        <f>VLOOKUP(Table1[[#This Row],[City]],$M$3:$N$12,2,0)</f>
        <v>Texas</v>
      </c>
    </row>
    <row r="724" spans="1:10" x14ac:dyDescent="0.25">
      <c r="A724" s="1">
        <v>46014</v>
      </c>
      <c r="B724" t="s">
        <v>771</v>
      </c>
      <c r="C724" t="s">
        <v>10</v>
      </c>
      <c r="D724">
        <v>1443.19</v>
      </c>
      <c r="E724" t="s">
        <v>61</v>
      </c>
      <c r="F724" t="s">
        <v>25</v>
      </c>
      <c r="G724" t="s">
        <v>13</v>
      </c>
      <c r="H724" t="s">
        <v>38</v>
      </c>
      <c r="I724" t="s">
        <v>28</v>
      </c>
      <c r="J724" t="str">
        <f>VLOOKUP(Table1[[#This Row],[City]],$M$3:$N$12,2,0)</f>
        <v>Illinois</v>
      </c>
    </row>
    <row r="725" spans="1:10" x14ac:dyDescent="0.25">
      <c r="A725" s="1">
        <v>46015</v>
      </c>
      <c r="B725" t="s">
        <v>772</v>
      </c>
      <c r="C725" t="s">
        <v>10</v>
      </c>
      <c r="D725">
        <v>3655.36</v>
      </c>
      <c r="E725" t="s">
        <v>41</v>
      </c>
      <c r="F725" t="s">
        <v>19</v>
      </c>
      <c r="G725" t="s">
        <v>13</v>
      </c>
      <c r="H725" t="s">
        <v>21</v>
      </c>
      <c r="I725" t="s">
        <v>28</v>
      </c>
      <c r="J725" t="str">
        <f>VLOOKUP(Table1[[#This Row],[City]],$M$3:$N$12,2,0)</f>
        <v>Illinois</v>
      </c>
    </row>
    <row r="726" spans="1:10" x14ac:dyDescent="0.25">
      <c r="A726" s="1">
        <v>46016</v>
      </c>
      <c r="B726" t="s">
        <v>773</v>
      </c>
      <c r="C726" t="s">
        <v>10</v>
      </c>
      <c r="D726">
        <v>1591.07</v>
      </c>
      <c r="E726" t="s">
        <v>24</v>
      </c>
      <c r="F726" t="s">
        <v>12</v>
      </c>
      <c r="G726" t="s">
        <v>52</v>
      </c>
      <c r="H726" t="s">
        <v>14</v>
      </c>
      <c r="I726" t="s">
        <v>15</v>
      </c>
      <c r="J726" t="str">
        <f>VLOOKUP(Table1[[#This Row],[City]],$M$3:$N$12,2,0)</f>
        <v>California</v>
      </c>
    </row>
    <row r="727" spans="1:10" x14ac:dyDescent="0.25">
      <c r="A727" s="1">
        <v>46017</v>
      </c>
      <c r="B727" t="s">
        <v>774</v>
      </c>
      <c r="C727" t="s">
        <v>10</v>
      </c>
      <c r="D727">
        <v>1208.95</v>
      </c>
      <c r="E727" t="s">
        <v>11</v>
      </c>
      <c r="F727" t="s">
        <v>25</v>
      </c>
      <c r="G727" t="s">
        <v>13</v>
      </c>
      <c r="H727" t="s">
        <v>67</v>
      </c>
      <c r="I727" t="s">
        <v>45</v>
      </c>
      <c r="J727" t="str">
        <f>VLOOKUP(Table1[[#This Row],[City]],$M$3:$N$12,2,0)</f>
        <v>Texas</v>
      </c>
    </row>
    <row r="728" spans="1:10" x14ac:dyDescent="0.25">
      <c r="A728" s="1">
        <v>46018</v>
      </c>
      <c r="B728" t="s">
        <v>775</v>
      </c>
      <c r="C728" t="s">
        <v>17</v>
      </c>
      <c r="D728">
        <v>3405.26</v>
      </c>
      <c r="E728" t="s">
        <v>47</v>
      </c>
      <c r="F728" t="s">
        <v>33</v>
      </c>
      <c r="G728" t="s">
        <v>52</v>
      </c>
      <c r="H728" t="s">
        <v>57</v>
      </c>
      <c r="I728" t="s">
        <v>39</v>
      </c>
      <c r="J728" t="str">
        <f>VLOOKUP(Table1[[#This Row],[City]],$M$3:$N$12,2,0)</f>
        <v>Colorado</v>
      </c>
    </row>
    <row r="729" spans="1:10" x14ac:dyDescent="0.25">
      <c r="A729" s="1">
        <v>46019</v>
      </c>
      <c r="B729" t="s">
        <v>776</v>
      </c>
      <c r="C729" t="s">
        <v>10</v>
      </c>
      <c r="D729">
        <v>3241.27</v>
      </c>
      <c r="E729" t="s">
        <v>24</v>
      </c>
      <c r="F729" t="s">
        <v>19</v>
      </c>
      <c r="G729" t="s">
        <v>13</v>
      </c>
      <c r="H729" t="s">
        <v>42</v>
      </c>
      <c r="I729" t="s">
        <v>22</v>
      </c>
      <c r="J729" t="str">
        <f>VLOOKUP(Table1[[#This Row],[City]],$M$3:$N$12,2,0)</f>
        <v>California</v>
      </c>
    </row>
    <row r="730" spans="1:10" x14ac:dyDescent="0.25">
      <c r="A730" s="1">
        <v>46020</v>
      </c>
      <c r="B730" t="s">
        <v>777</v>
      </c>
      <c r="C730" t="s">
        <v>10</v>
      </c>
      <c r="D730">
        <v>4501.2700000000004</v>
      </c>
      <c r="E730" t="s">
        <v>24</v>
      </c>
      <c r="F730" t="s">
        <v>33</v>
      </c>
      <c r="G730" t="s">
        <v>20</v>
      </c>
      <c r="H730" t="s">
        <v>38</v>
      </c>
      <c r="I730" t="s">
        <v>31</v>
      </c>
      <c r="J730" t="str">
        <f>VLOOKUP(Table1[[#This Row],[City]],$M$3:$N$12,2,0)</f>
        <v>New York</v>
      </c>
    </row>
    <row r="731" spans="1:10" x14ac:dyDescent="0.25">
      <c r="A731" s="1">
        <v>46021</v>
      </c>
      <c r="B731" t="s">
        <v>778</v>
      </c>
      <c r="C731" t="s">
        <v>10</v>
      </c>
      <c r="D731">
        <v>2218.35</v>
      </c>
      <c r="E731" t="s">
        <v>61</v>
      </c>
      <c r="F731" t="s">
        <v>12</v>
      </c>
      <c r="G731" t="s">
        <v>13</v>
      </c>
      <c r="H731" t="s">
        <v>38</v>
      </c>
      <c r="I731" t="s">
        <v>31</v>
      </c>
      <c r="J731" t="str">
        <f>VLOOKUP(Table1[[#This Row],[City]],$M$3:$N$12,2,0)</f>
        <v>New York</v>
      </c>
    </row>
    <row r="732" spans="1:10" x14ac:dyDescent="0.25">
      <c r="A732" s="1">
        <v>46022</v>
      </c>
      <c r="B732" t="s">
        <v>779</v>
      </c>
      <c r="C732" t="s">
        <v>10</v>
      </c>
      <c r="D732">
        <v>2911.09</v>
      </c>
      <c r="E732" t="s">
        <v>30</v>
      </c>
      <c r="F732" t="s">
        <v>12</v>
      </c>
      <c r="G732" t="s">
        <v>26</v>
      </c>
      <c r="H732" t="s">
        <v>38</v>
      </c>
      <c r="I732" t="s">
        <v>22</v>
      </c>
      <c r="J732" t="str">
        <f>VLOOKUP(Table1[[#This Row],[City]],$M$3:$N$12,2,0)</f>
        <v>California</v>
      </c>
    </row>
    <row r="733" spans="1:10" x14ac:dyDescent="0.25">
      <c r="A733" s="1">
        <v>46023</v>
      </c>
      <c r="B733" t="s">
        <v>780</v>
      </c>
      <c r="C733" t="s">
        <v>17</v>
      </c>
      <c r="D733">
        <v>3911.95</v>
      </c>
      <c r="E733" t="s">
        <v>24</v>
      </c>
      <c r="F733" t="s">
        <v>33</v>
      </c>
      <c r="G733" t="s">
        <v>26</v>
      </c>
      <c r="H733" t="s">
        <v>67</v>
      </c>
      <c r="I733" t="s">
        <v>45</v>
      </c>
      <c r="J733" t="str">
        <f>VLOOKUP(Table1[[#This Row],[City]],$M$3:$N$12,2,0)</f>
        <v>Texas</v>
      </c>
    </row>
    <row r="734" spans="1:10" x14ac:dyDescent="0.25">
      <c r="A734" s="1">
        <v>46024</v>
      </c>
      <c r="B734" t="s">
        <v>781</v>
      </c>
      <c r="C734" t="s">
        <v>10</v>
      </c>
      <c r="D734">
        <v>3653.09</v>
      </c>
      <c r="E734" t="s">
        <v>47</v>
      </c>
      <c r="F734" t="s">
        <v>25</v>
      </c>
      <c r="G734" t="s">
        <v>13</v>
      </c>
      <c r="H734" t="s">
        <v>14</v>
      </c>
      <c r="I734" t="s">
        <v>58</v>
      </c>
      <c r="J734" t="str">
        <f>VLOOKUP(Table1[[#This Row],[City]],$M$3:$N$12,2,0)</f>
        <v>Florida</v>
      </c>
    </row>
    <row r="735" spans="1:10" x14ac:dyDescent="0.25">
      <c r="A735" s="1">
        <v>46025</v>
      </c>
      <c r="B735" t="s">
        <v>782</v>
      </c>
      <c r="C735" t="s">
        <v>10</v>
      </c>
      <c r="D735">
        <v>2691.08</v>
      </c>
      <c r="E735" t="s">
        <v>30</v>
      </c>
      <c r="F735" t="s">
        <v>25</v>
      </c>
      <c r="G735" t="s">
        <v>34</v>
      </c>
      <c r="H735" t="s">
        <v>35</v>
      </c>
      <c r="I735" t="s">
        <v>43</v>
      </c>
      <c r="J735" t="str">
        <f>VLOOKUP(Table1[[#This Row],[City]],$M$3:$N$12,2,0)</f>
        <v>Massachusetts</v>
      </c>
    </row>
    <row r="736" spans="1:10" x14ac:dyDescent="0.25">
      <c r="A736" s="1">
        <v>46026</v>
      </c>
      <c r="B736" t="s">
        <v>783</v>
      </c>
      <c r="C736" t="s">
        <v>17</v>
      </c>
      <c r="D736">
        <v>1412.37</v>
      </c>
      <c r="E736" t="s">
        <v>30</v>
      </c>
      <c r="F736" t="s">
        <v>33</v>
      </c>
      <c r="G736" t="s">
        <v>26</v>
      </c>
      <c r="H736" t="s">
        <v>53</v>
      </c>
      <c r="I736" t="s">
        <v>22</v>
      </c>
      <c r="J736" t="str">
        <f>VLOOKUP(Table1[[#This Row],[City]],$M$3:$N$12,2,0)</f>
        <v>California</v>
      </c>
    </row>
    <row r="737" spans="1:10" x14ac:dyDescent="0.25">
      <c r="A737" s="1">
        <v>46027</v>
      </c>
      <c r="B737" t="s">
        <v>784</v>
      </c>
      <c r="C737" t="s">
        <v>10</v>
      </c>
      <c r="D737">
        <v>3547.03</v>
      </c>
      <c r="E737" t="s">
        <v>51</v>
      </c>
      <c r="F737" t="s">
        <v>19</v>
      </c>
      <c r="G737" t="s">
        <v>13</v>
      </c>
      <c r="H737" t="s">
        <v>14</v>
      </c>
      <c r="I737" t="s">
        <v>45</v>
      </c>
      <c r="J737" t="str">
        <f>VLOOKUP(Table1[[#This Row],[City]],$M$3:$N$12,2,0)</f>
        <v>Texas</v>
      </c>
    </row>
    <row r="738" spans="1:10" x14ac:dyDescent="0.25">
      <c r="A738" s="1">
        <v>46028</v>
      </c>
      <c r="B738" t="s">
        <v>785</v>
      </c>
      <c r="C738" t="s">
        <v>17</v>
      </c>
      <c r="D738">
        <v>4773.9399999999996</v>
      </c>
      <c r="E738" t="s">
        <v>11</v>
      </c>
      <c r="F738" t="s">
        <v>33</v>
      </c>
      <c r="G738" t="s">
        <v>20</v>
      </c>
      <c r="H738" t="s">
        <v>48</v>
      </c>
      <c r="I738" t="s">
        <v>31</v>
      </c>
      <c r="J738" t="str">
        <f>VLOOKUP(Table1[[#This Row],[City]],$M$3:$N$12,2,0)</f>
        <v>New York</v>
      </c>
    </row>
    <row r="739" spans="1:10" x14ac:dyDescent="0.25">
      <c r="A739" s="1">
        <v>46029</v>
      </c>
      <c r="B739" t="s">
        <v>786</v>
      </c>
      <c r="C739" t="s">
        <v>10</v>
      </c>
      <c r="D739">
        <v>1310.8</v>
      </c>
      <c r="E739" t="s">
        <v>61</v>
      </c>
      <c r="F739" t="s">
        <v>25</v>
      </c>
      <c r="G739" t="s">
        <v>34</v>
      </c>
      <c r="H739" t="s">
        <v>27</v>
      </c>
      <c r="I739" t="s">
        <v>15</v>
      </c>
      <c r="J739" t="str">
        <f>VLOOKUP(Table1[[#This Row],[City]],$M$3:$N$12,2,0)</f>
        <v>California</v>
      </c>
    </row>
    <row r="740" spans="1:10" x14ac:dyDescent="0.25">
      <c r="A740" s="1">
        <v>46030</v>
      </c>
      <c r="B740" t="s">
        <v>787</v>
      </c>
      <c r="C740" t="s">
        <v>10</v>
      </c>
      <c r="D740">
        <v>3597.71</v>
      </c>
      <c r="E740" t="s">
        <v>41</v>
      </c>
      <c r="F740" t="s">
        <v>33</v>
      </c>
      <c r="G740" t="s">
        <v>34</v>
      </c>
      <c r="H740" t="s">
        <v>35</v>
      </c>
      <c r="I740" t="s">
        <v>39</v>
      </c>
      <c r="J740" t="str">
        <f>VLOOKUP(Table1[[#This Row],[City]],$M$3:$N$12,2,0)</f>
        <v>Colorado</v>
      </c>
    </row>
    <row r="741" spans="1:10" x14ac:dyDescent="0.25">
      <c r="A741" s="1">
        <v>46031</v>
      </c>
      <c r="B741" t="s">
        <v>788</v>
      </c>
      <c r="C741" t="s">
        <v>17</v>
      </c>
      <c r="D741">
        <v>1901.45</v>
      </c>
      <c r="E741" t="s">
        <v>30</v>
      </c>
      <c r="F741" t="s">
        <v>12</v>
      </c>
      <c r="G741" t="s">
        <v>52</v>
      </c>
      <c r="H741" t="s">
        <v>57</v>
      </c>
      <c r="I741" t="s">
        <v>45</v>
      </c>
      <c r="J741" t="str">
        <f>VLOOKUP(Table1[[#This Row],[City]],$M$3:$N$12,2,0)</f>
        <v>Texas</v>
      </c>
    </row>
    <row r="742" spans="1:10" x14ac:dyDescent="0.25">
      <c r="A742" s="1">
        <v>46032</v>
      </c>
      <c r="B742" t="s">
        <v>789</v>
      </c>
      <c r="C742" t="s">
        <v>10</v>
      </c>
      <c r="D742">
        <v>1130.29</v>
      </c>
      <c r="E742" t="s">
        <v>37</v>
      </c>
      <c r="F742" t="s">
        <v>12</v>
      </c>
      <c r="G742" t="s">
        <v>52</v>
      </c>
      <c r="H742" t="s">
        <v>48</v>
      </c>
      <c r="I742" t="s">
        <v>45</v>
      </c>
      <c r="J742" t="str">
        <f>VLOOKUP(Table1[[#This Row],[City]],$M$3:$N$12,2,0)</f>
        <v>Texas</v>
      </c>
    </row>
    <row r="743" spans="1:10" x14ac:dyDescent="0.25">
      <c r="A743" s="1">
        <v>46033</v>
      </c>
      <c r="B743" t="s">
        <v>790</v>
      </c>
      <c r="C743" t="s">
        <v>17</v>
      </c>
      <c r="D743">
        <v>2103.21</v>
      </c>
      <c r="E743" t="s">
        <v>61</v>
      </c>
      <c r="F743" t="s">
        <v>25</v>
      </c>
      <c r="G743" t="s">
        <v>20</v>
      </c>
      <c r="H743" t="s">
        <v>27</v>
      </c>
      <c r="I743" t="s">
        <v>43</v>
      </c>
      <c r="J743" t="str">
        <f>VLOOKUP(Table1[[#This Row],[City]],$M$3:$N$12,2,0)</f>
        <v>Massachusetts</v>
      </c>
    </row>
    <row r="744" spans="1:10" x14ac:dyDescent="0.25">
      <c r="A744" s="1">
        <v>46034</v>
      </c>
      <c r="B744" t="s">
        <v>791</v>
      </c>
      <c r="C744" t="s">
        <v>17</v>
      </c>
      <c r="D744">
        <v>3186.01</v>
      </c>
      <c r="E744" t="s">
        <v>61</v>
      </c>
      <c r="F744" t="s">
        <v>33</v>
      </c>
      <c r="G744" t="s">
        <v>26</v>
      </c>
      <c r="H744" t="s">
        <v>57</v>
      </c>
      <c r="I744" t="s">
        <v>75</v>
      </c>
      <c r="J744" t="str">
        <f>VLOOKUP(Table1[[#This Row],[City]],$M$3:$N$12,2,0)</f>
        <v>Texas</v>
      </c>
    </row>
    <row r="745" spans="1:10" x14ac:dyDescent="0.25">
      <c r="A745" s="1">
        <v>46035</v>
      </c>
      <c r="B745" t="s">
        <v>792</v>
      </c>
      <c r="C745" t="s">
        <v>17</v>
      </c>
      <c r="D745">
        <v>3917.94</v>
      </c>
      <c r="E745" t="s">
        <v>37</v>
      </c>
      <c r="F745" t="s">
        <v>25</v>
      </c>
      <c r="G745" t="s">
        <v>34</v>
      </c>
      <c r="H745" t="s">
        <v>67</v>
      </c>
      <c r="I745" t="s">
        <v>39</v>
      </c>
      <c r="J745" t="str">
        <f>VLOOKUP(Table1[[#This Row],[City]],$M$3:$N$12,2,0)</f>
        <v>Colorado</v>
      </c>
    </row>
    <row r="746" spans="1:10" x14ac:dyDescent="0.25">
      <c r="A746" s="1">
        <v>46036</v>
      </c>
      <c r="B746" t="s">
        <v>793</v>
      </c>
      <c r="C746" t="s">
        <v>10</v>
      </c>
      <c r="D746">
        <v>3210.69</v>
      </c>
      <c r="E746" t="s">
        <v>24</v>
      </c>
      <c r="F746" t="s">
        <v>12</v>
      </c>
      <c r="G746" t="s">
        <v>26</v>
      </c>
      <c r="H746" t="s">
        <v>27</v>
      </c>
      <c r="I746" t="s">
        <v>45</v>
      </c>
      <c r="J746" t="str">
        <f>VLOOKUP(Table1[[#This Row],[City]],$M$3:$N$12,2,0)</f>
        <v>Texas</v>
      </c>
    </row>
    <row r="747" spans="1:10" x14ac:dyDescent="0.25">
      <c r="A747" s="1">
        <v>46037</v>
      </c>
      <c r="B747" t="s">
        <v>794</v>
      </c>
      <c r="C747" t="s">
        <v>10</v>
      </c>
      <c r="D747">
        <v>3606.01</v>
      </c>
      <c r="E747" t="s">
        <v>47</v>
      </c>
      <c r="F747" t="s">
        <v>19</v>
      </c>
      <c r="G747" t="s">
        <v>20</v>
      </c>
      <c r="H747" t="s">
        <v>67</v>
      </c>
      <c r="I747" t="s">
        <v>63</v>
      </c>
      <c r="J747" t="str">
        <f>VLOOKUP(Table1[[#This Row],[City]],$M$3:$N$12,2,0)</f>
        <v>Washington</v>
      </c>
    </row>
    <row r="748" spans="1:10" x14ac:dyDescent="0.25">
      <c r="A748" s="1">
        <v>46038</v>
      </c>
      <c r="B748" t="s">
        <v>795</v>
      </c>
      <c r="C748" t="s">
        <v>17</v>
      </c>
      <c r="D748">
        <v>3911.11</v>
      </c>
      <c r="E748" t="s">
        <v>47</v>
      </c>
      <c r="F748" t="s">
        <v>25</v>
      </c>
      <c r="G748" t="s">
        <v>52</v>
      </c>
      <c r="H748" t="s">
        <v>14</v>
      </c>
      <c r="I748" t="s">
        <v>31</v>
      </c>
      <c r="J748" t="str">
        <f>VLOOKUP(Table1[[#This Row],[City]],$M$3:$N$12,2,0)</f>
        <v>New York</v>
      </c>
    </row>
    <row r="749" spans="1:10" x14ac:dyDescent="0.25">
      <c r="A749" s="1">
        <v>46039</v>
      </c>
      <c r="B749" t="s">
        <v>796</v>
      </c>
      <c r="C749" t="s">
        <v>10</v>
      </c>
      <c r="D749">
        <v>2481.94</v>
      </c>
      <c r="E749" t="s">
        <v>18</v>
      </c>
      <c r="F749" t="s">
        <v>12</v>
      </c>
      <c r="G749" t="s">
        <v>52</v>
      </c>
      <c r="H749" t="s">
        <v>21</v>
      </c>
      <c r="I749" t="s">
        <v>75</v>
      </c>
      <c r="J749" t="str">
        <f>VLOOKUP(Table1[[#This Row],[City]],$M$3:$N$12,2,0)</f>
        <v>Texas</v>
      </c>
    </row>
    <row r="750" spans="1:10" x14ac:dyDescent="0.25">
      <c r="A750" s="1">
        <v>46040</v>
      </c>
      <c r="B750" t="s">
        <v>797</v>
      </c>
      <c r="C750" t="s">
        <v>17</v>
      </c>
      <c r="D750">
        <v>1489.65</v>
      </c>
      <c r="E750" t="s">
        <v>41</v>
      </c>
      <c r="F750" t="s">
        <v>19</v>
      </c>
      <c r="G750" t="s">
        <v>20</v>
      </c>
      <c r="H750" t="s">
        <v>48</v>
      </c>
      <c r="I750" t="s">
        <v>63</v>
      </c>
      <c r="J750" t="str">
        <f>VLOOKUP(Table1[[#This Row],[City]],$M$3:$N$12,2,0)</f>
        <v>Washington</v>
      </c>
    </row>
    <row r="751" spans="1:10" x14ac:dyDescent="0.25">
      <c r="A751" s="1">
        <v>46041</v>
      </c>
      <c r="B751" t="s">
        <v>798</v>
      </c>
      <c r="C751" t="s">
        <v>10</v>
      </c>
      <c r="D751">
        <v>3440.49</v>
      </c>
      <c r="E751" t="s">
        <v>30</v>
      </c>
      <c r="F751" t="s">
        <v>33</v>
      </c>
      <c r="G751" t="s">
        <v>20</v>
      </c>
      <c r="H751" t="s">
        <v>57</v>
      </c>
      <c r="I751" t="s">
        <v>45</v>
      </c>
      <c r="J751" t="str">
        <f>VLOOKUP(Table1[[#This Row],[City]],$M$3:$N$12,2,0)</f>
        <v>Texas</v>
      </c>
    </row>
    <row r="752" spans="1:10" x14ac:dyDescent="0.25">
      <c r="A752" s="1">
        <v>46042</v>
      </c>
      <c r="B752" t="s">
        <v>799</v>
      </c>
      <c r="C752" t="s">
        <v>17</v>
      </c>
      <c r="D752">
        <v>4861.5600000000004</v>
      </c>
      <c r="E752" t="s">
        <v>24</v>
      </c>
      <c r="F752" t="s">
        <v>19</v>
      </c>
      <c r="G752" t="s">
        <v>34</v>
      </c>
      <c r="H752" t="s">
        <v>35</v>
      </c>
      <c r="I752" t="s">
        <v>15</v>
      </c>
      <c r="J752" t="str">
        <f>VLOOKUP(Table1[[#This Row],[City]],$M$3:$N$12,2,0)</f>
        <v>California</v>
      </c>
    </row>
    <row r="753" spans="1:10" x14ac:dyDescent="0.25">
      <c r="A753" s="1">
        <v>46043</v>
      </c>
      <c r="B753" t="s">
        <v>800</v>
      </c>
      <c r="C753" t="s">
        <v>10</v>
      </c>
      <c r="D753">
        <v>1570.32</v>
      </c>
      <c r="E753" t="s">
        <v>30</v>
      </c>
      <c r="F753" t="s">
        <v>25</v>
      </c>
      <c r="G753" t="s">
        <v>20</v>
      </c>
      <c r="H753" t="s">
        <v>21</v>
      </c>
      <c r="I753" t="s">
        <v>63</v>
      </c>
      <c r="J753" t="str">
        <f>VLOOKUP(Table1[[#This Row],[City]],$M$3:$N$12,2,0)</f>
        <v>Washington</v>
      </c>
    </row>
    <row r="754" spans="1:10" x14ac:dyDescent="0.25">
      <c r="A754" s="1">
        <v>46044</v>
      </c>
      <c r="B754" t="s">
        <v>801</v>
      </c>
      <c r="C754" t="s">
        <v>10</v>
      </c>
      <c r="D754">
        <v>4554.75</v>
      </c>
      <c r="E754" t="s">
        <v>18</v>
      </c>
      <c r="F754" t="s">
        <v>33</v>
      </c>
      <c r="G754" t="s">
        <v>13</v>
      </c>
      <c r="H754" t="s">
        <v>27</v>
      </c>
      <c r="I754" t="s">
        <v>58</v>
      </c>
      <c r="J754" t="str">
        <f>VLOOKUP(Table1[[#This Row],[City]],$M$3:$N$12,2,0)</f>
        <v>Florida</v>
      </c>
    </row>
    <row r="755" spans="1:10" x14ac:dyDescent="0.25">
      <c r="A755" s="1">
        <v>46045</v>
      </c>
      <c r="B755" t="s">
        <v>802</v>
      </c>
      <c r="C755" t="s">
        <v>10</v>
      </c>
      <c r="D755">
        <v>3903.26</v>
      </c>
      <c r="E755" t="s">
        <v>47</v>
      </c>
      <c r="F755" t="s">
        <v>19</v>
      </c>
      <c r="G755" t="s">
        <v>20</v>
      </c>
      <c r="H755" t="s">
        <v>14</v>
      </c>
      <c r="I755" t="s">
        <v>58</v>
      </c>
      <c r="J755" t="str">
        <f>VLOOKUP(Table1[[#This Row],[City]],$M$3:$N$12,2,0)</f>
        <v>Florida</v>
      </c>
    </row>
    <row r="756" spans="1:10" x14ac:dyDescent="0.25">
      <c r="A756" s="1">
        <v>46046</v>
      </c>
      <c r="B756" t="s">
        <v>803</v>
      </c>
      <c r="C756" t="s">
        <v>10</v>
      </c>
      <c r="D756">
        <v>1473.16</v>
      </c>
      <c r="E756" t="s">
        <v>61</v>
      </c>
      <c r="F756" t="s">
        <v>25</v>
      </c>
      <c r="G756" t="s">
        <v>20</v>
      </c>
      <c r="H756" t="s">
        <v>48</v>
      </c>
      <c r="I756" t="s">
        <v>45</v>
      </c>
      <c r="J756" t="str">
        <f>VLOOKUP(Table1[[#This Row],[City]],$M$3:$N$12,2,0)</f>
        <v>Texas</v>
      </c>
    </row>
    <row r="757" spans="1:10" x14ac:dyDescent="0.25">
      <c r="A757" s="1">
        <v>46047</v>
      </c>
      <c r="B757" t="s">
        <v>804</v>
      </c>
      <c r="C757" t="s">
        <v>17</v>
      </c>
      <c r="D757">
        <v>1756.21</v>
      </c>
      <c r="E757" t="s">
        <v>47</v>
      </c>
      <c r="F757" t="s">
        <v>19</v>
      </c>
      <c r="G757" t="s">
        <v>34</v>
      </c>
      <c r="H757" t="s">
        <v>53</v>
      </c>
      <c r="I757" t="s">
        <v>75</v>
      </c>
      <c r="J757" t="str">
        <f>VLOOKUP(Table1[[#This Row],[City]],$M$3:$N$12,2,0)</f>
        <v>Texas</v>
      </c>
    </row>
    <row r="758" spans="1:10" x14ac:dyDescent="0.25">
      <c r="A758" s="1">
        <v>46048</v>
      </c>
      <c r="B758" t="s">
        <v>805</v>
      </c>
      <c r="C758" t="s">
        <v>17</v>
      </c>
      <c r="D758">
        <v>3844.75</v>
      </c>
      <c r="E758" t="s">
        <v>30</v>
      </c>
      <c r="F758" t="s">
        <v>12</v>
      </c>
      <c r="G758" t="s">
        <v>52</v>
      </c>
      <c r="H758" t="s">
        <v>57</v>
      </c>
      <c r="I758" t="s">
        <v>28</v>
      </c>
      <c r="J758" t="str">
        <f>VLOOKUP(Table1[[#This Row],[City]],$M$3:$N$12,2,0)</f>
        <v>Illinois</v>
      </c>
    </row>
    <row r="759" spans="1:10" x14ac:dyDescent="0.25">
      <c r="A759" s="1">
        <v>46049</v>
      </c>
      <c r="B759" t="s">
        <v>806</v>
      </c>
      <c r="C759" t="s">
        <v>17</v>
      </c>
      <c r="D759">
        <v>3339.84</v>
      </c>
      <c r="E759" t="s">
        <v>61</v>
      </c>
      <c r="F759" t="s">
        <v>33</v>
      </c>
      <c r="G759" t="s">
        <v>26</v>
      </c>
      <c r="H759" t="s">
        <v>35</v>
      </c>
      <c r="I759" t="s">
        <v>75</v>
      </c>
      <c r="J759" t="str">
        <f>VLOOKUP(Table1[[#This Row],[City]],$M$3:$N$12,2,0)</f>
        <v>Texas</v>
      </c>
    </row>
    <row r="760" spans="1:10" x14ac:dyDescent="0.25">
      <c r="A760" s="1">
        <v>46050</v>
      </c>
      <c r="B760" t="s">
        <v>807</v>
      </c>
      <c r="C760" t="s">
        <v>17</v>
      </c>
      <c r="D760">
        <v>3177.67</v>
      </c>
      <c r="E760" t="s">
        <v>41</v>
      </c>
      <c r="F760" t="s">
        <v>12</v>
      </c>
      <c r="G760" t="s">
        <v>20</v>
      </c>
      <c r="H760" t="s">
        <v>42</v>
      </c>
      <c r="I760" t="s">
        <v>31</v>
      </c>
      <c r="J760" t="str">
        <f>VLOOKUP(Table1[[#This Row],[City]],$M$3:$N$12,2,0)</f>
        <v>New York</v>
      </c>
    </row>
    <row r="761" spans="1:10" x14ac:dyDescent="0.25">
      <c r="A761" s="1">
        <v>46051</v>
      </c>
      <c r="B761" t="s">
        <v>808</v>
      </c>
      <c r="C761" t="s">
        <v>10</v>
      </c>
      <c r="D761">
        <v>4080.85</v>
      </c>
      <c r="E761" t="s">
        <v>47</v>
      </c>
      <c r="F761" t="s">
        <v>25</v>
      </c>
      <c r="G761" t="s">
        <v>20</v>
      </c>
      <c r="H761" t="s">
        <v>67</v>
      </c>
      <c r="I761" t="s">
        <v>28</v>
      </c>
      <c r="J761" t="str">
        <f>VLOOKUP(Table1[[#This Row],[City]],$M$3:$N$12,2,0)</f>
        <v>Illinois</v>
      </c>
    </row>
    <row r="762" spans="1:10" x14ac:dyDescent="0.25">
      <c r="A762" s="1">
        <v>46052</v>
      </c>
      <c r="B762" t="s">
        <v>809</v>
      </c>
      <c r="C762" t="s">
        <v>17</v>
      </c>
      <c r="D762">
        <v>4405.54</v>
      </c>
      <c r="E762" t="s">
        <v>47</v>
      </c>
      <c r="F762" t="s">
        <v>33</v>
      </c>
      <c r="G762" t="s">
        <v>34</v>
      </c>
      <c r="H762" t="s">
        <v>48</v>
      </c>
      <c r="I762" t="s">
        <v>31</v>
      </c>
      <c r="J762" t="str">
        <f>VLOOKUP(Table1[[#This Row],[City]],$M$3:$N$12,2,0)</f>
        <v>New York</v>
      </c>
    </row>
    <row r="763" spans="1:10" x14ac:dyDescent="0.25">
      <c r="A763" s="1">
        <v>46053</v>
      </c>
      <c r="B763" t="s">
        <v>810</v>
      </c>
      <c r="C763" t="s">
        <v>17</v>
      </c>
      <c r="D763">
        <v>2218.0100000000002</v>
      </c>
      <c r="E763" t="s">
        <v>37</v>
      </c>
      <c r="F763" t="s">
        <v>19</v>
      </c>
      <c r="G763" t="s">
        <v>52</v>
      </c>
      <c r="H763" t="s">
        <v>42</v>
      </c>
      <c r="I763" t="s">
        <v>22</v>
      </c>
      <c r="J763" t="str">
        <f>VLOOKUP(Table1[[#This Row],[City]],$M$3:$N$12,2,0)</f>
        <v>California</v>
      </c>
    </row>
    <row r="764" spans="1:10" x14ac:dyDescent="0.25">
      <c r="A764" s="1">
        <v>46054</v>
      </c>
      <c r="B764" t="s">
        <v>811</v>
      </c>
      <c r="C764" t="s">
        <v>17</v>
      </c>
      <c r="D764">
        <v>1317.67</v>
      </c>
      <c r="E764" t="s">
        <v>41</v>
      </c>
      <c r="F764" t="s">
        <v>19</v>
      </c>
      <c r="G764" t="s">
        <v>20</v>
      </c>
      <c r="H764" t="s">
        <v>42</v>
      </c>
      <c r="I764" t="s">
        <v>39</v>
      </c>
      <c r="J764" t="str">
        <f>VLOOKUP(Table1[[#This Row],[City]],$M$3:$N$12,2,0)</f>
        <v>Colorado</v>
      </c>
    </row>
    <row r="765" spans="1:10" x14ac:dyDescent="0.25">
      <c r="A765" s="1">
        <v>46055</v>
      </c>
      <c r="B765" t="s">
        <v>812</v>
      </c>
      <c r="C765" t="s">
        <v>10</v>
      </c>
      <c r="D765">
        <v>1215.32</v>
      </c>
      <c r="E765" t="s">
        <v>47</v>
      </c>
      <c r="F765" t="s">
        <v>25</v>
      </c>
      <c r="G765" t="s">
        <v>13</v>
      </c>
      <c r="H765" t="s">
        <v>35</v>
      </c>
      <c r="I765" t="s">
        <v>39</v>
      </c>
      <c r="J765" t="str">
        <f>VLOOKUP(Table1[[#This Row],[City]],$M$3:$N$12,2,0)</f>
        <v>Colorado</v>
      </c>
    </row>
    <row r="766" spans="1:10" x14ac:dyDescent="0.25">
      <c r="A766" s="1">
        <v>46056</v>
      </c>
      <c r="B766" t="s">
        <v>813</v>
      </c>
      <c r="C766" t="s">
        <v>17</v>
      </c>
      <c r="D766">
        <v>3957.3</v>
      </c>
      <c r="E766" t="s">
        <v>18</v>
      </c>
      <c r="F766" t="s">
        <v>33</v>
      </c>
      <c r="G766" t="s">
        <v>13</v>
      </c>
      <c r="H766" t="s">
        <v>21</v>
      </c>
      <c r="I766" t="s">
        <v>58</v>
      </c>
      <c r="J766" t="str">
        <f>VLOOKUP(Table1[[#This Row],[City]],$M$3:$N$12,2,0)</f>
        <v>Florida</v>
      </c>
    </row>
    <row r="767" spans="1:10" x14ac:dyDescent="0.25">
      <c r="A767" s="1">
        <v>46057</v>
      </c>
      <c r="B767" t="s">
        <v>814</v>
      </c>
      <c r="C767" t="s">
        <v>10</v>
      </c>
      <c r="D767">
        <v>1725.48</v>
      </c>
      <c r="E767" t="s">
        <v>61</v>
      </c>
      <c r="F767" t="s">
        <v>33</v>
      </c>
      <c r="G767" t="s">
        <v>13</v>
      </c>
      <c r="H767" t="s">
        <v>67</v>
      </c>
      <c r="I767" t="s">
        <v>28</v>
      </c>
      <c r="J767" t="str">
        <f>VLOOKUP(Table1[[#This Row],[City]],$M$3:$N$12,2,0)</f>
        <v>Illinois</v>
      </c>
    </row>
    <row r="768" spans="1:10" x14ac:dyDescent="0.25">
      <c r="A768" s="1">
        <v>46058</v>
      </c>
      <c r="B768" t="s">
        <v>815</v>
      </c>
      <c r="C768" t="s">
        <v>10</v>
      </c>
      <c r="D768">
        <v>3023.17</v>
      </c>
      <c r="E768" t="s">
        <v>11</v>
      </c>
      <c r="F768" t="s">
        <v>33</v>
      </c>
      <c r="G768" t="s">
        <v>26</v>
      </c>
      <c r="H768" t="s">
        <v>67</v>
      </c>
      <c r="I768" t="s">
        <v>31</v>
      </c>
      <c r="J768" t="str">
        <f>VLOOKUP(Table1[[#This Row],[City]],$M$3:$N$12,2,0)</f>
        <v>New York</v>
      </c>
    </row>
    <row r="769" spans="1:10" x14ac:dyDescent="0.25">
      <c r="A769" s="1">
        <v>46059</v>
      </c>
      <c r="B769" t="s">
        <v>816</v>
      </c>
      <c r="C769" t="s">
        <v>10</v>
      </c>
      <c r="D769">
        <v>1693.89</v>
      </c>
      <c r="E769" t="s">
        <v>41</v>
      </c>
      <c r="F769" t="s">
        <v>19</v>
      </c>
      <c r="G769" t="s">
        <v>20</v>
      </c>
      <c r="H769" t="s">
        <v>21</v>
      </c>
      <c r="I769" t="s">
        <v>39</v>
      </c>
      <c r="J769" t="str">
        <f>VLOOKUP(Table1[[#This Row],[City]],$M$3:$N$12,2,0)</f>
        <v>Colorado</v>
      </c>
    </row>
    <row r="770" spans="1:10" x14ac:dyDescent="0.25">
      <c r="A770" s="1">
        <v>46060</v>
      </c>
      <c r="B770" t="s">
        <v>817</v>
      </c>
      <c r="C770" t="s">
        <v>10</v>
      </c>
      <c r="D770">
        <v>2228.69</v>
      </c>
      <c r="E770" t="s">
        <v>18</v>
      </c>
      <c r="F770" t="s">
        <v>25</v>
      </c>
      <c r="G770" t="s">
        <v>13</v>
      </c>
      <c r="H770" t="s">
        <v>42</v>
      </c>
      <c r="I770" t="s">
        <v>39</v>
      </c>
      <c r="J770" t="str">
        <f>VLOOKUP(Table1[[#This Row],[City]],$M$3:$N$12,2,0)</f>
        <v>Colorado</v>
      </c>
    </row>
    <row r="771" spans="1:10" x14ac:dyDescent="0.25">
      <c r="A771" s="1">
        <v>46061</v>
      </c>
      <c r="B771" t="s">
        <v>818</v>
      </c>
      <c r="C771" t="s">
        <v>17</v>
      </c>
      <c r="D771">
        <v>2384.85</v>
      </c>
      <c r="E771" t="s">
        <v>24</v>
      </c>
      <c r="F771" t="s">
        <v>12</v>
      </c>
      <c r="G771" t="s">
        <v>34</v>
      </c>
      <c r="H771" t="s">
        <v>21</v>
      </c>
      <c r="I771" t="s">
        <v>45</v>
      </c>
      <c r="J771" t="str">
        <f>VLOOKUP(Table1[[#This Row],[City]],$M$3:$N$12,2,0)</f>
        <v>Texas</v>
      </c>
    </row>
    <row r="772" spans="1:10" x14ac:dyDescent="0.25">
      <c r="A772" s="1">
        <v>46062</v>
      </c>
      <c r="B772" t="s">
        <v>819</v>
      </c>
      <c r="C772" t="s">
        <v>17</v>
      </c>
      <c r="D772">
        <v>4356.49</v>
      </c>
      <c r="E772" t="s">
        <v>18</v>
      </c>
      <c r="F772" t="s">
        <v>19</v>
      </c>
      <c r="G772" t="s">
        <v>13</v>
      </c>
      <c r="H772" t="s">
        <v>35</v>
      </c>
      <c r="I772" t="s">
        <v>63</v>
      </c>
      <c r="J772" t="str">
        <f>VLOOKUP(Table1[[#This Row],[City]],$M$3:$N$12,2,0)</f>
        <v>Washington</v>
      </c>
    </row>
    <row r="773" spans="1:10" x14ac:dyDescent="0.25">
      <c r="A773" s="1">
        <v>46063</v>
      </c>
      <c r="B773" t="s">
        <v>820</v>
      </c>
      <c r="C773" t="s">
        <v>10</v>
      </c>
      <c r="D773">
        <v>2295.52</v>
      </c>
      <c r="E773" t="s">
        <v>24</v>
      </c>
      <c r="F773" t="s">
        <v>25</v>
      </c>
      <c r="G773" t="s">
        <v>20</v>
      </c>
      <c r="H773" t="s">
        <v>14</v>
      </c>
      <c r="I773" t="s">
        <v>22</v>
      </c>
      <c r="J773" t="str">
        <f>VLOOKUP(Table1[[#This Row],[City]],$M$3:$N$12,2,0)</f>
        <v>California</v>
      </c>
    </row>
    <row r="774" spans="1:10" x14ac:dyDescent="0.25">
      <c r="A774" s="1">
        <v>46064</v>
      </c>
      <c r="B774" t="s">
        <v>821</v>
      </c>
      <c r="C774" t="s">
        <v>17</v>
      </c>
      <c r="D774">
        <v>1050.2</v>
      </c>
      <c r="E774" t="s">
        <v>30</v>
      </c>
      <c r="F774" t="s">
        <v>12</v>
      </c>
      <c r="G774" t="s">
        <v>20</v>
      </c>
      <c r="H774" t="s">
        <v>35</v>
      </c>
      <c r="I774" t="s">
        <v>15</v>
      </c>
      <c r="J774" t="str">
        <f>VLOOKUP(Table1[[#This Row],[City]],$M$3:$N$12,2,0)</f>
        <v>California</v>
      </c>
    </row>
    <row r="775" spans="1:10" x14ac:dyDescent="0.25">
      <c r="A775" s="1">
        <v>46065</v>
      </c>
      <c r="B775" t="s">
        <v>822</v>
      </c>
      <c r="C775" t="s">
        <v>10</v>
      </c>
      <c r="D775">
        <v>4862.1499999999996</v>
      </c>
      <c r="E775" t="s">
        <v>41</v>
      </c>
      <c r="F775" t="s">
        <v>33</v>
      </c>
      <c r="G775" t="s">
        <v>20</v>
      </c>
      <c r="H775" t="s">
        <v>27</v>
      </c>
      <c r="I775" t="s">
        <v>58</v>
      </c>
      <c r="J775" t="str">
        <f>VLOOKUP(Table1[[#This Row],[City]],$M$3:$N$12,2,0)</f>
        <v>Florida</v>
      </c>
    </row>
    <row r="776" spans="1:10" x14ac:dyDescent="0.25">
      <c r="A776" s="1">
        <v>46066</v>
      </c>
      <c r="B776" t="s">
        <v>823</v>
      </c>
      <c r="C776" t="s">
        <v>17</v>
      </c>
      <c r="D776">
        <v>3469.1</v>
      </c>
      <c r="E776" t="s">
        <v>18</v>
      </c>
      <c r="F776" t="s">
        <v>33</v>
      </c>
      <c r="G776" t="s">
        <v>34</v>
      </c>
      <c r="H776" t="s">
        <v>21</v>
      </c>
      <c r="I776" t="s">
        <v>28</v>
      </c>
      <c r="J776" t="str">
        <f>VLOOKUP(Table1[[#This Row],[City]],$M$3:$N$12,2,0)</f>
        <v>Illinois</v>
      </c>
    </row>
    <row r="777" spans="1:10" x14ac:dyDescent="0.25">
      <c r="A777" s="1">
        <v>46067</v>
      </c>
      <c r="B777" t="s">
        <v>824</v>
      </c>
      <c r="C777" t="s">
        <v>10</v>
      </c>
      <c r="D777">
        <v>2361.66</v>
      </c>
      <c r="E777" t="s">
        <v>18</v>
      </c>
      <c r="F777" t="s">
        <v>33</v>
      </c>
      <c r="G777" t="s">
        <v>52</v>
      </c>
      <c r="H777" t="s">
        <v>53</v>
      </c>
      <c r="I777" t="s">
        <v>43</v>
      </c>
      <c r="J777" t="str">
        <f>VLOOKUP(Table1[[#This Row],[City]],$M$3:$N$12,2,0)</f>
        <v>Massachusetts</v>
      </c>
    </row>
    <row r="778" spans="1:10" x14ac:dyDescent="0.25">
      <c r="A778" s="1">
        <v>46068</v>
      </c>
      <c r="B778" t="s">
        <v>825</v>
      </c>
      <c r="C778" t="s">
        <v>10</v>
      </c>
      <c r="D778">
        <v>4682.74</v>
      </c>
      <c r="E778" t="s">
        <v>41</v>
      </c>
      <c r="F778" t="s">
        <v>33</v>
      </c>
      <c r="G778" t="s">
        <v>26</v>
      </c>
      <c r="H778" t="s">
        <v>67</v>
      </c>
      <c r="I778" t="s">
        <v>28</v>
      </c>
      <c r="J778" t="str">
        <f>VLOOKUP(Table1[[#This Row],[City]],$M$3:$N$12,2,0)</f>
        <v>Illinois</v>
      </c>
    </row>
    <row r="779" spans="1:10" x14ac:dyDescent="0.25">
      <c r="A779" s="1">
        <v>46069</v>
      </c>
      <c r="B779" t="s">
        <v>826</v>
      </c>
      <c r="C779" t="s">
        <v>17</v>
      </c>
      <c r="D779">
        <v>1534.47</v>
      </c>
      <c r="E779" t="s">
        <v>47</v>
      </c>
      <c r="F779" t="s">
        <v>33</v>
      </c>
      <c r="G779" t="s">
        <v>20</v>
      </c>
      <c r="H779" t="s">
        <v>38</v>
      </c>
      <c r="I779" t="s">
        <v>39</v>
      </c>
      <c r="J779" t="str">
        <f>VLOOKUP(Table1[[#This Row],[City]],$M$3:$N$12,2,0)</f>
        <v>Colorado</v>
      </c>
    </row>
    <row r="780" spans="1:10" x14ac:dyDescent="0.25">
      <c r="A780" s="1">
        <v>46070</v>
      </c>
      <c r="B780" t="s">
        <v>827</v>
      </c>
      <c r="C780" t="s">
        <v>10</v>
      </c>
      <c r="D780">
        <v>1681.78</v>
      </c>
      <c r="E780" t="s">
        <v>24</v>
      </c>
      <c r="F780" t="s">
        <v>12</v>
      </c>
      <c r="G780" t="s">
        <v>26</v>
      </c>
      <c r="H780" t="s">
        <v>48</v>
      </c>
      <c r="I780" t="s">
        <v>45</v>
      </c>
      <c r="J780" t="str">
        <f>VLOOKUP(Table1[[#This Row],[City]],$M$3:$N$12,2,0)</f>
        <v>Texas</v>
      </c>
    </row>
    <row r="781" spans="1:10" x14ac:dyDescent="0.25">
      <c r="A781" s="1">
        <v>46071</v>
      </c>
      <c r="B781" t="s">
        <v>828</v>
      </c>
      <c r="C781" t="s">
        <v>10</v>
      </c>
      <c r="D781">
        <v>3711.49</v>
      </c>
      <c r="E781" t="s">
        <v>47</v>
      </c>
      <c r="F781" t="s">
        <v>25</v>
      </c>
      <c r="G781" t="s">
        <v>13</v>
      </c>
      <c r="H781" t="s">
        <v>57</v>
      </c>
      <c r="I781" t="s">
        <v>39</v>
      </c>
      <c r="J781" t="str">
        <f>VLOOKUP(Table1[[#This Row],[City]],$M$3:$N$12,2,0)</f>
        <v>Colorado</v>
      </c>
    </row>
    <row r="782" spans="1:10" x14ac:dyDescent="0.25">
      <c r="A782" s="1">
        <v>46072</v>
      </c>
      <c r="B782" t="s">
        <v>829</v>
      </c>
      <c r="C782" t="s">
        <v>17</v>
      </c>
      <c r="D782">
        <v>1265.02</v>
      </c>
      <c r="E782" t="s">
        <v>24</v>
      </c>
      <c r="F782" t="s">
        <v>25</v>
      </c>
      <c r="G782" t="s">
        <v>34</v>
      </c>
      <c r="H782" t="s">
        <v>42</v>
      </c>
      <c r="I782" t="s">
        <v>39</v>
      </c>
      <c r="J782" t="str">
        <f>VLOOKUP(Table1[[#This Row],[City]],$M$3:$N$12,2,0)</f>
        <v>Colorado</v>
      </c>
    </row>
    <row r="783" spans="1:10" x14ac:dyDescent="0.25">
      <c r="A783" s="1">
        <v>46073</v>
      </c>
      <c r="B783" t="s">
        <v>830</v>
      </c>
      <c r="C783" t="s">
        <v>17</v>
      </c>
      <c r="D783">
        <v>3276.27</v>
      </c>
      <c r="E783" t="s">
        <v>30</v>
      </c>
      <c r="F783" t="s">
        <v>19</v>
      </c>
      <c r="G783" t="s">
        <v>52</v>
      </c>
      <c r="H783" t="s">
        <v>27</v>
      </c>
      <c r="I783" t="s">
        <v>58</v>
      </c>
      <c r="J783" t="str">
        <f>VLOOKUP(Table1[[#This Row],[City]],$M$3:$N$12,2,0)</f>
        <v>Florida</v>
      </c>
    </row>
    <row r="784" spans="1:10" x14ac:dyDescent="0.25">
      <c r="A784" s="1">
        <v>46074</v>
      </c>
      <c r="B784" t="s">
        <v>831</v>
      </c>
      <c r="C784" t="s">
        <v>17</v>
      </c>
      <c r="D784">
        <v>2389.15</v>
      </c>
      <c r="E784" t="s">
        <v>18</v>
      </c>
      <c r="F784" t="s">
        <v>19</v>
      </c>
      <c r="G784" t="s">
        <v>20</v>
      </c>
      <c r="H784" t="s">
        <v>27</v>
      </c>
      <c r="I784" t="s">
        <v>45</v>
      </c>
      <c r="J784" t="str">
        <f>VLOOKUP(Table1[[#This Row],[City]],$M$3:$N$12,2,0)</f>
        <v>Texas</v>
      </c>
    </row>
    <row r="785" spans="1:10" x14ac:dyDescent="0.25">
      <c r="A785" s="1">
        <v>46075</v>
      </c>
      <c r="B785" t="s">
        <v>832</v>
      </c>
      <c r="C785" t="s">
        <v>10</v>
      </c>
      <c r="D785">
        <v>4461.6499999999996</v>
      </c>
      <c r="E785" t="s">
        <v>18</v>
      </c>
      <c r="F785" t="s">
        <v>19</v>
      </c>
      <c r="G785" t="s">
        <v>26</v>
      </c>
      <c r="H785" t="s">
        <v>48</v>
      </c>
      <c r="I785" t="s">
        <v>22</v>
      </c>
      <c r="J785" t="str">
        <f>VLOOKUP(Table1[[#This Row],[City]],$M$3:$N$12,2,0)</f>
        <v>California</v>
      </c>
    </row>
    <row r="786" spans="1:10" x14ac:dyDescent="0.25">
      <c r="A786" s="1">
        <v>46076</v>
      </c>
      <c r="B786" t="s">
        <v>833</v>
      </c>
      <c r="C786" t="s">
        <v>10</v>
      </c>
      <c r="D786">
        <v>3052.88</v>
      </c>
      <c r="E786" t="s">
        <v>18</v>
      </c>
      <c r="F786" t="s">
        <v>33</v>
      </c>
      <c r="G786" t="s">
        <v>13</v>
      </c>
      <c r="H786" t="s">
        <v>48</v>
      </c>
      <c r="I786" t="s">
        <v>39</v>
      </c>
      <c r="J786" t="str">
        <f>VLOOKUP(Table1[[#This Row],[City]],$M$3:$N$12,2,0)</f>
        <v>Colorado</v>
      </c>
    </row>
    <row r="787" spans="1:10" x14ac:dyDescent="0.25">
      <c r="A787" s="1">
        <v>46077</v>
      </c>
      <c r="B787" t="s">
        <v>834</v>
      </c>
      <c r="C787" t="s">
        <v>17</v>
      </c>
      <c r="D787">
        <v>2148.11</v>
      </c>
      <c r="E787" t="s">
        <v>61</v>
      </c>
      <c r="F787" t="s">
        <v>19</v>
      </c>
      <c r="G787" t="s">
        <v>34</v>
      </c>
      <c r="H787" t="s">
        <v>38</v>
      </c>
      <c r="I787" t="s">
        <v>43</v>
      </c>
      <c r="J787" t="str">
        <f>VLOOKUP(Table1[[#This Row],[City]],$M$3:$N$12,2,0)</f>
        <v>Massachusetts</v>
      </c>
    </row>
    <row r="788" spans="1:10" x14ac:dyDescent="0.25">
      <c r="A788" s="1">
        <v>46078</v>
      </c>
      <c r="B788" t="s">
        <v>835</v>
      </c>
      <c r="C788" t="s">
        <v>10</v>
      </c>
      <c r="D788">
        <v>1927.83</v>
      </c>
      <c r="E788" t="s">
        <v>61</v>
      </c>
      <c r="F788" t="s">
        <v>25</v>
      </c>
      <c r="G788" t="s">
        <v>34</v>
      </c>
      <c r="H788" t="s">
        <v>21</v>
      </c>
      <c r="I788" t="s">
        <v>58</v>
      </c>
      <c r="J788" t="str">
        <f>VLOOKUP(Table1[[#This Row],[City]],$M$3:$N$12,2,0)</f>
        <v>Florida</v>
      </c>
    </row>
    <row r="789" spans="1:10" x14ac:dyDescent="0.25">
      <c r="A789" s="1">
        <v>46079</v>
      </c>
      <c r="B789" t="s">
        <v>836</v>
      </c>
      <c r="C789" t="s">
        <v>10</v>
      </c>
      <c r="D789">
        <v>1774.46</v>
      </c>
      <c r="E789" t="s">
        <v>30</v>
      </c>
      <c r="F789" t="s">
        <v>12</v>
      </c>
      <c r="G789" t="s">
        <v>34</v>
      </c>
      <c r="H789" t="s">
        <v>57</v>
      </c>
      <c r="I789" t="s">
        <v>58</v>
      </c>
      <c r="J789" t="str">
        <f>VLOOKUP(Table1[[#This Row],[City]],$M$3:$N$12,2,0)</f>
        <v>Florida</v>
      </c>
    </row>
    <row r="790" spans="1:10" x14ac:dyDescent="0.25">
      <c r="A790" s="1">
        <v>46080</v>
      </c>
      <c r="B790" t="s">
        <v>837</v>
      </c>
      <c r="C790" t="s">
        <v>10</v>
      </c>
      <c r="D790">
        <v>3075.99</v>
      </c>
      <c r="E790" t="s">
        <v>61</v>
      </c>
      <c r="F790" t="s">
        <v>33</v>
      </c>
      <c r="G790" t="s">
        <v>20</v>
      </c>
      <c r="H790" t="s">
        <v>35</v>
      </c>
      <c r="I790" t="s">
        <v>43</v>
      </c>
      <c r="J790" t="str">
        <f>VLOOKUP(Table1[[#This Row],[City]],$M$3:$N$12,2,0)</f>
        <v>Massachusetts</v>
      </c>
    </row>
    <row r="791" spans="1:10" x14ac:dyDescent="0.25">
      <c r="A791" s="1">
        <v>46081</v>
      </c>
      <c r="B791" t="s">
        <v>838</v>
      </c>
      <c r="C791" t="s">
        <v>10</v>
      </c>
      <c r="D791">
        <v>1314.44</v>
      </c>
      <c r="E791" t="s">
        <v>24</v>
      </c>
      <c r="F791" t="s">
        <v>19</v>
      </c>
      <c r="G791" t="s">
        <v>20</v>
      </c>
      <c r="H791" t="s">
        <v>27</v>
      </c>
      <c r="I791" t="s">
        <v>75</v>
      </c>
      <c r="J791" t="str">
        <f>VLOOKUP(Table1[[#This Row],[City]],$M$3:$N$12,2,0)</f>
        <v>Texas</v>
      </c>
    </row>
    <row r="792" spans="1:10" x14ac:dyDescent="0.25">
      <c r="A792" s="1">
        <v>46082</v>
      </c>
      <c r="B792" t="s">
        <v>839</v>
      </c>
      <c r="C792" t="s">
        <v>17</v>
      </c>
      <c r="D792">
        <v>3060.74</v>
      </c>
      <c r="E792" t="s">
        <v>41</v>
      </c>
      <c r="F792" t="s">
        <v>19</v>
      </c>
      <c r="G792" t="s">
        <v>20</v>
      </c>
      <c r="H792" t="s">
        <v>57</v>
      </c>
      <c r="I792" t="s">
        <v>75</v>
      </c>
      <c r="J792" t="str">
        <f>VLOOKUP(Table1[[#This Row],[City]],$M$3:$N$12,2,0)</f>
        <v>Texas</v>
      </c>
    </row>
    <row r="793" spans="1:10" x14ac:dyDescent="0.25">
      <c r="A793" s="1">
        <v>46083</v>
      </c>
      <c r="B793" t="s">
        <v>840</v>
      </c>
      <c r="C793" t="s">
        <v>10</v>
      </c>
      <c r="D793">
        <v>2171.4</v>
      </c>
      <c r="E793" t="s">
        <v>47</v>
      </c>
      <c r="F793" t="s">
        <v>25</v>
      </c>
      <c r="G793" t="s">
        <v>20</v>
      </c>
      <c r="H793" t="s">
        <v>38</v>
      </c>
      <c r="I793" t="s">
        <v>39</v>
      </c>
      <c r="J793" t="str">
        <f>VLOOKUP(Table1[[#This Row],[City]],$M$3:$N$12,2,0)</f>
        <v>Colorado</v>
      </c>
    </row>
    <row r="794" spans="1:10" x14ac:dyDescent="0.25">
      <c r="A794" s="1">
        <v>46084</v>
      </c>
      <c r="B794" t="s">
        <v>841</v>
      </c>
      <c r="C794" t="s">
        <v>17</v>
      </c>
      <c r="D794">
        <v>1640.94</v>
      </c>
      <c r="E794" t="s">
        <v>41</v>
      </c>
      <c r="F794" t="s">
        <v>12</v>
      </c>
      <c r="G794" t="s">
        <v>52</v>
      </c>
      <c r="H794" t="s">
        <v>21</v>
      </c>
      <c r="I794" t="s">
        <v>75</v>
      </c>
      <c r="J794" t="str">
        <f>VLOOKUP(Table1[[#This Row],[City]],$M$3:$N$12,2,0)</f>
        <v>Texas</v>
      </c>
    </row>
    <row r="795" spans="1:10" x14ac:dyDescent="0.25">
      <c r="A795" s="1">
        <v>46085</v>
      </c>
      <c r="B795" t="s">
        <v>842</v>
      </c>
      <c r="C795" t="s">
        <v>10</v>
      </c>
      <c r="D795">
        <v>1643.46</v>
      </c>
      <c r="E795" t="s">
        <v>47</v>
      </c>
      <c r="F795" t="s">
        <v>33</v>
      </c>
      <c r="G795" t="s">
        <v>13</v>
      </c>
      <c r="H795" t="s">
        <v>38</v>
      </c>
      <c r="I795" t="s">
        <v>43</v>
      </c>
      <c r="J795" t="str">
        <f>VLOOKUP(Table1[[#This Row],[City]],$M$3:$N$12,2,0)</f>
        <v>Massachusetts</v>
      </c>
    </row>
    <row r="796" spans="1:10" x14ac:dyDescent="0.25">
      <c r="A796" s="1">
        <v>46086</v>
      </c>
      <c r="B796" t="s">
        <v>843</v>
      </c>
      <c r="C796" t="s">
        <v>17</v>
      </c>
      <c r="D796">
        <v>1377.39</v>
      </c>
      <c r="E796" t="s">
        <v>30</v>
      </c>
      <c r="F796" t="s">
        <v>12</v>
      </c>
      <c r="G796" t="s">
        <v>52</v>
      </c>
      <c r="H796" t="s">
        <v>57</v>
      </c>
      <c r="I796" t="s">
        <v>45</v>
      </c>
      <c r="J796" t="str">
        <f>VLOOKUP(Table1[[#This Row],[City]],$M$3:$N$12,2,0)</f>
        <v>Texas</v>
      </c>
    </row>
    <row r="797" spans="1:10" x14ac:dyDescent="0.25">
      <c r="A797" s="1">
        <v>46087</v>
      </c>
      <c r="B797" t="s">
        <v>844</v>
      </c>
      <c r="C797" t="s">
        <v>17</v>
      </c>
      <c r="D797">
        <v>2290.36</v>
      </c>
      <c r="E797" t="s">
        <v>24</v>
      </c>
      <c r="F797" t="s">
        <v>12</v>
      </c>
      <c r="G797" t="s">
        <v>52</v>
      </c>
      <c r="H797" t="s">
        <v>67</v>
      </c>
      <c r="I797" t="s">
        <v>22</v>
      </c>
      <c r="J797" t="str">
        <f>VLOOKUP(Table1[[#This Row],[City]],$M$3:$N$12,2,0)</f>
        <v>California</v>
      </c>
    </row>
    <row r="798" spans="1:10" x14ac:dyDescent="0.25">
      <c r="A798" s="1">
        <v>46088</v>
      </c>
      <c r="B798" t="s">
        <v>845</v>
      </c>
      <c r="C798" t="s">
        <v>17</v>
      </c>
      <c r="D798">
        <v>3637.14</v>
      </c>
      <c r="E798" t="s">
        <v>37</v>
      </c>
      <c r="F798" t="s">
        <v>19</v>
      </c>
      <c r="G798" t="s">
        <v>26</v>
      </c>
      <c r="H798" t="s">
        <v>35</v>
      </c>
      <c r="I798" t="s">
        <v>58</v>
      </c>
      <c r="J798" t="str">
        <f>VLOOKUP(Table1[[#This Row],[City]],$M$3:$N$12,2,0)</f>
        <v>Florida</v>
      </c>
    </row>
    <row r="799" spans="1:10" x14ac:dyDescent="0.25">
      <c r="A799" s="1">
        <v>46089</v>
      </c>
      <c r="B799" t="s">
        <v>846</v>
      </c>
      <c r="C799" t="s">
        <v>10</v>
      </c>
      <c r="D799">
        <v>1724.18</v>
      </c>
      <c r="E799" t="s">
        <v>47</v>
      </c>
      <c r="F799" t="s">
        <v>33</v>
      </c>
      <c r="G799" t="s">
        <v>26</v>
      </c>
      <c r="H799" t="s">
        <v>42</v>
      </c>
      <c r="I799" t="s">
        <v>43</v>
      </c>
      <c r="J799" t="str">
        <f>VLOOKUP(Table1[[#This Row],[City]],$M$3:$N$12,2,0)</f>
        <v>Massachusetts</v>
      </c>
    </row>
    <row r="800" spans="1:10" x14ac:dyDescent="0.25">
      <c r="A800" s="1">
        <v>46090</v>
      </c>
      <c r="B800" t="s">
        <v>847</v>
      </c>
      <c r="C800" t="s">
        <v>17</v>
      </c>
      <c r="D800">
        <v>2417.6999999999998</v>
      </c>
      <c r="E800" t="s">
        <v>51</v>
      </c>
      <c r="F800" t="s">
        <v>33</v>
      </c>
      <c r="G800" t="s">
        <v>34</v>
      </c>
      <c r="H800" t="s">
        <v>42</v>
      </c>
      <c r="I800" t="s">
        <v>28</v>
      </c>
      <c r="J800" t="str">
        <f>VLOOKUP(Table1[[#This Row],[City]],$M$3:$N$12,2,0)</f>
        <v>Illinois</v>
      </c>
    </row>
    <row r="801" spans="1:10" x14ac:dyDescent="0.25">
      <c r="A801" s="1">
        <v>46091</v>
      </c>
      <c r="B801" t="s">
        <v>848</v>
      </c>
      <c r="C801" t="s">
        <v>17</v>
      </c>
      <c r="D801">
        <v>1487.11</v>
      </c>
      <c r="E801" t="s">
        <v>24</v>
      </c>
      <c r="F801" t="s">
        <v>19</v>
      </c>
      <c r="G801" t="s">
        <v>13</v>
      </c>
      <c r="H801" t="s">
        <v>42</v>
      </c>
      <c r="I801" t="s">
        <v>15</v>
      </c>
      <c r="J801" t="str">
        <f>VLOOKUP(Table1[[#This Row],[City]],$M$3:$N$12,2,0)</f>
        <v>California</v>
      </c>
    </row>
    <row r="802" spans="1:10" x14ac:dyDescent="0.25">
      <c r="A802" s="1">
        <v>46092</v>
      </c>
      <c r="B802" t="s">
        <v>849</v>
      </c>
      <c r="C802" t="s">
        <v>10</v>
      </c>
      <c r="D802">
        <v>1268.75</v>
      </c>
      <c r="E802" t="s">
        <v>30</v>
      </c>
      <c r="F802" t="s">
        <v>25</v>
      </c>
      <c r="G802" t="s">
        <v>20</v>
      </c>
      <c r="H802" t="s">
        <v>67</v>
      </c>
      <c r="I802" t="s">
        <v>43</v>
      </c>
      <c r="J802" t="str">
        <f>VLOOKUP(Table1[[#This Row],[City]],$M$3:$N$12,2,0)</f>
        <v>Massachusetts</v>
      </c>
    </row>
    <row r="803" spans="1:10" x14ac:dyDescent="0.25">
      <c r="A803" s="1">
        <v>46093</v>
      </c>
      <c r="B803" t="s">
        <v>850</v>
      </c>
      <c r="C803" t="s">
        <v>10</v>
      </c>
      <c r="D803">
        <v>3439.16</v>
      </c>
      <c r="E803" t="s">
        <v>61</v>
      </c>
      <c r="F803" t="s">
        <v>12</v>
      </c>
      <c r="G803" t="s">
        <v>52</v>
      </c>
      <c r="H803" t="s">
        <v>53</v>
      </c>
      <c r="I803" t="s">
        <v>63</v>
      </c>
      <c r="J803" t="str">
        <f>VLOOKUP(Table1[[#This Row],[City]],$M$3:$N$12,2,0)</f>
        <v>Washington</v>
      </c>
    </row>
    <row r="804" spans="1:10" x14ac:dyDescent="0.25">
      <c r="A804" s="1">
        <v>46094</v>
      </c>
      <c r="B804" t="s">
        <v>851</v>
      </c>
      <c r="C804" t="s">
        <v>17</v>
      </c>
      <c r="D804">
        <v>2978.73</v>
      </c>
      <c r="E804" t="s">
        <v>37</v>
      </c>
      <c r="F804" t="s">
        <v>33</v>
      </c>
      <c r="G804" t="s">
        <v>52</v>
      </c>
      <c r="H804" t="s">
        <v>48</v>
      </c>
      <c r="I804" t="s">
        <v>45</v>
      </c>
      <c r="J804" t="str">
        <f>VLOOKUP(Table1[[#This Row],[City]],$M$3:$N$12,2,0)</f>
        <v>Texas</v>
      </c>
    </row>
    <row r="805" spans="1:10" x14ac:dyDescent="0.25">
      <c r="A805" s="1">
        <v>46095</v>
      </c>
      <c r="B805" t="s">
        <v>852</v>
      </c>
      <c r="C805" t="s">
        <v>10</v>
      </c>
      <c r="D805">
        <v>2851.46</v>
      </c>
      <c r="E805" t="s">
        <v>37</v>
      </c>
      <c r="F805" t="s">
        <v>25</v>
      </c>
      <c r="G805" t="s">
        <v>20</v>
      </c>
      <c r="H805" t="s">
        <v>27</v>
      </c>
      <c r="I805" t="s">
        <v>45</v>
      </c>
      <c r="J805" t="str">
        <f>VLOOKUP(Table1[[#This Row],[City]],$M$3:$N$12,2,0)</f>
        <v>Texas</v>
      </c>
    </row>
    <row r="806" spans="1:10" x14ac:dyDescent="0.25">
      <c r="A806" s="1">
        <v>46096</v>
      </c>
      <c r="B806" t="s">
        <v>853</v>
      </c>
      <c r="C806" t="s">
        <v>17</v>
      </c>
      <c r="D806">
        <v>1965.31</v>
      </c>
      <c r="E806" t="s">
        <v>61</v>
      </c>
      <c r="F806" t="s">
        <v>19</v>
      </c>
      <c r="G806" t="s">
        <v>26</v>
      </c>
      <c r="H806" t="s">
        <v>14</v>
      </c>
      <c r="I806" t="s">
        <v>45</v>
      </c>
      <c r="J806" t="str">
        <f>VLOOKUP(Table1[[#This Row],[City]],$M$3:$N$12,2,0)</f>
        <v>Texas</v>
      </c>
    </row>
    <row r="807" spans="1:10" x14ac:dyDescent="0.25">
      <c r="A807" s="1">
        <v>46097</v>
      </c>
      <c r="B807" t="s">
        <v>854</v>
      </c>
      <c r="C807" t="s">
        <v>17</v>
      </c>
      <c r="D807">
        <v>3902.29</v>
      </c>
      <c r="E807" t="s">
        <v>61</v>
      </c>
      <c r="F807" t="s">
        <v>12</v>
      </c>
      <c r="G807" t="s">
        <v>52</v>
      </c>
      <c r="H807" t="s">
        <v>42</v>
      </c>
      <c r="I807" t="s">
        <v>58</v>
      </c>
      <c r="J807" t="str">
        <f>VLOOKUP(Table1[[#This Row],[City]],$M$3:$N$12,2,0)</f>
        <v>Florida</v>
      </c>
    </row>
    <row r="808" spans="1:10" x14ac:dyDescent="0.25">
      <c r="A808" s="1">
        <v>46098</v>
      </c>
      <c r="B808" t="s">
        <v>855</v>
      </c>
      <c r="C808" t="s">
        <v>10</v>
      </c>
      <c r="D808">
        <v>2855.92</v>
      </c>
      <c r="E808" t="s">
        <v>41</v>
      </c>
      <c r="F808" t="s">
        <v>33</v>
      </c>
      <c r="G808" t="s">
        <v>34</v>
      </c>
      <c r="H808" t="s">
        <v>14</v>
      </c>
      <c r="I808" t="s">
        <v>22</v>
      </c>
      <c r="J808" t="str">
        <f>VLOOKUP(Table1[[#This Row],[City]],$M$3:$N$12,2,0)</f>
        <v>California</v>
      </c>
    </row>
    <row r="809" spans="1:10" x14ac:dyDescent="0.25">
      <c r="A809" s="1">
        <v>46099</v>
      </c>
      <c r="B809" t="s">
        <v>856</v>
      </c>
      <c r="C809" t="s">
        <v>10</v>
      </c>
      <c r="D809">
        <v>4587.16</v>
      </c>
      <c r="E809" t="s">
        <v>24</v>
      </c>
      <c r="F809" t="s">
        <v>19</v>
      </c>
      <c r="G809" t="s">
        <v>52</v>
      </c>
      <c r="H809" t="s">
        <v>38</v>
      </c>
      <c r="I809" t="s">
        <v>39</v>
      </c>
      <c r="J809" t="str">
        <f>VLOOKUP(Table1[[#This Row],[City]],$M$3:$N$12,2,0)</f>
        <v>Colorado</v>
      </c>
    </row>
    <row r="810" spans="1:10" x14ac:dyDescent="0.25">
      <c r="A810" s="1">
        <v>46100</v>
      </c>
      <c r="B810" t="s">
        <v>857</v>
      </c>
      <c r="C810" t="s">
        <v>17</v>
      </c>
      <c r="D810">
        <v>4186.7</v>
      </c>
      <c r="E810" t="s">
        <v>51</v>
      </c>
      <c r="F810" t="s">
        <v>25</v>
      </c>
      <c r="G810" t="s">
        <v>26</v>
      </c>
      <c r="H810" t="s">
        <v>48</v>
      </c>
      <c r="I810" t="s">
        <v>39</v>
      </c>
      <c r="J810" t="str">
        <f>VLOOKUP(Table1[[#This Row],[City]],$M$3:$N$12,2,0)</f>
        <v>Colorado</v>
      </c>
    </row>
    <row r="811" spans="1:10" x14ac:dyDescent="0.25">
      <c r="A811" s="1">
        <v>46101</v>
      </c>
      <c r="B811" t="s">
        <v>858</v>
      </c>
      <c r="C811" t="s">
        <v>10</v>
      </c>
      <c r="D811">
        <v>1146</v>
      </c>
      <c r="E811" t="s">
        <v>18</v>
      </c>
      <c r="F811" t="s">
        <v>33</v>
      </c>
      <c r="G811" t="s">
        <v>13</v>
      </c>
      <c r="H811" t="s">
        <v>67</v>
      </c>
      <c r="I811" t="s">
        <v>15</v>
      </c>
      <c r="J811" t="str">
        <f>VLOOKUP(Table1[[#This Row],[City]],$M$3:$N$12,2,0)</f>
        <v>California</v>
      </c>
    </row>
    <row r="812" spans="1:10" x14ac:dyDescent="0.25">
      <c r="A812" s="1">
        <v>46102</v>
      </c>
      <c r="B812" t="s">
        <v>859</v>
      </c>
      <c r="C812" t="s">
        <v>17</v>
      </c>
      <c r="D812">
        <v>4652.46</v>
      </c>
      <c r="E812" t="s">
        <v>11</v>
      </c>
      <c r="F812" t="s">
        <v>33</v>
      </c>
      <c r="G812" t="s">
        <v>34</v>
      </c>
      <c r="H812" t="s">
        <v>27</v>
      </c>
      <c r="I812" t="s">
        <v>58</v>
      </c>
      <c r="J812" t="str">
        <f>VLOOKUP(Table1[[#This Row],[City]],$M$3:$N$12,2,0)</f>
        <v>Florida</v>
      </c>
    </row>
    <row r="813" spans="1:10" x14ac:dyDescent="0.25">
      <c r="A813" s="1">
        <v>46103</v>
      </c>
      <c r="B813" t="s">
        <v>860</v>
      </c>
      <c r="C813" t="s">
        <v>10</v>
      </c>
      <c r="D813">
        <v>2528.66</v>
      </c>
      <c r="E813" t="s">
        <v>11</v>
      </c>
      <c r="F813" t="s">
        <v>25</v>
      </c>
      <c r="G813" t="s">
        <v>34</v>
      </c>
      <c r="H813" t="s">
        <v>21</v>
      </c>
      <c r="I813" t="s">
        <v>75</v>
      </c>
      <c r="J813" t="str">
        <f>VLOOKUP(Table1[[#This Row],[City]],$M$3:$N$12,2,0)</f>
        <v>Texas</v>
      </c>
    </row>
    <row r="814" spans="1:10" x14ac:dyDescent="0.25">
      <c r="A814" s="1">
        <v>46104</v>
      </c>
      <c r="B814" t="s">
        <v>861</v>
      </c>
      <c r="C814" t="s">
        <v>10</v>
      </c>
      <c r="D814">
        <v>1920.74</v>
      </c>
      <c r="E814" t="s">
        <v>61</v>
      </c>
      <c r="F814" t="s">
        <v>33</v>
      </c>
      <c r="G814" t="s">
        <v>52</v>
      </c>
      <c r="H814" t="s">
        <v>57</v>
      </c>
      <c r="I814" t="s">
        <v>28</v>
      </c>
      <c r="J814" t="str">
        <f>VLOOKUP(Table1[[#This Row],[City]],$M$3:$N$12,2,0)</f>
        <v>Illinois</v>
      </c>
    </row>
    <row r="815" spans="1:10" x14ac:dyDescent="0.25">
      <c r="A815" s="1">
        <v>46105</v>
      </c>
      <c r="B815" t="s">
        <v>862</v>
      </c>
      <c r="C815" t="s">
        <v>10</v>
      </c>
      <c r="D815">
        <v>4314.96</v>
      </c>
      <c r="E815" t="s">
        <v>61</v>
      </c>
      <c r="F815" t="s">
        <v>25</v>
      </c>
      <c r="G815" t="s">
        <v>13</v>
      </c>
      <c r="H815" t="s">
        <v>27</v>
      </c>
      <c r="I815" t="s">
        <v>75</v>
      </c>
      <c r="J815" t="str">
        <f>VLOOKUP(Table1[[#This Row],[City]],$M$3:$N$12,2,0)</f>
        <v>Texas</v>
      </c>
    </row>
    <row r="816" spans="1:10" x14ac:dyDescent="0.25">
      <c r="A816" s="1">
        <v>46106</v>
      </c>
      <c r="B816" t="s">
        <v>863</v>
      </c>
      <c r="C816" t="s">
        <v>10</v>
      </c>
      <c r="D816">
        <v>3778.02</v>
      </c>
      <c r="E816" t="s">
        <v>30</v>
      </c>
      <c r="F816" t="s">
        <v>12</v>
      </c>
      <c r="G816" t="s">
        <v>52</v>
      </c>
      <c r="H816" t="s">
        <v>35</v>
      </c>
      <c r="I816" t="s">
        <v>75</v>
      </c>
      <c r="J816" t="str">
        <f>VLOOKUP(Table1[[#This Row],[City]],$M$3:$N$12,2,0)</f>
        <v>Texas</v>
      </c>
    </row>
    <row r="817" spans="1:10" x14ac:dyDescent="0.25">
      <c r="A817" s="1">
        <v>46107</v>
      </c>
      <c r="B817" t="s">
        <v>864</v>
      </c>
      <c r="C817" t="s">
        <v>17</v>
      </c>
      <c r="D817">
        <v>2374.77</v>
      </c>
      <c r="E817" t="s">
        <v>24</v>
      </c>
      <c r="F817" t="s">
        <v>33</v>
      </c>
      <c r="G817" t="s">
        <v>26</v>
      </c>
      <c r="H817" t="s">
        <v>27</v>
      </c>
      <c r="I817" t="s">
        <v>15</v>
      </c>
      <c r="J817" t="str">
        <f>VLOOKUP(Table1[[#This Row],[City]],$M$3:$N$12,2,0)</f>
        <v>California</v>
      </c>
    </row>
    <row r="818" spans="1:10" x14ac:dyDescent="0.25">
      <c r="A818" s="1">
        <v>46108</v>
      </c>
      <c r="B818" t="s">
        <v>865</v>
      </c>
      <c r="C818" t="s">
        <v>17</v>
      </c>
      <c r="D818">
        <v>1892.7</v>
      </c>
      <c r="E818" t="s">
        <v>30</v>
      </c>
      <c r="F818" t="s">
        <v>25</v>
      </c>
      <c r="G818" t="s">
        <v>34</v>
      </c>
      <c r="H818" t="s">
        <v>57</v>
      </c>
      <c r="I818" t="s">
        <v>31</v>
      </c>
      <c r="J818" t="str">
        <f>VLOOKUP(Table1[[#This Row],[City]],$M$3:$N$12,2,0)</f>
        <v>New York</v>
      </c>
    </row>
    <row r="819" spans="1:10" x14ac:dyDescent="0.25">
      <c r="A819" s="1">
        <v>46109</v>
      </c>
      <c r="B819" t="s">
        <v>866</v>
      </c>
      <c r="C819" t="s">
        <v>10</v>
      </c>
      <c r="D819">
        <v>1095.04</v>
      </c>
      <c r="E819" t="s">
        <v>30</v>
      </c>
      <c r="F819" t="s">
        <v>25</v>
      </c>
      <c r="G819" t="s">
        <v>52</v>
      </c>
      <c r="H819" t="s">
        <v>14</v>
      </c>
      <c r="I819" t="s">
        <v>15</v>
      </c>
      <c r="J819" t="str">
        <f>VLOOKUP(Table1[[#This Row],[City]],$M$3:$N$12,2,0)</f>
        <v>California</v>
      </c>
    </row>
    <row r="820" spans="1:10" x14ac:dyDescent="0.25">
      <c r="A820" s="1">
        <v>46110</v>
      </c>
      <c r="B820" t="s">
        <v>867</v>
      </c>
      <c r="C820" t="s">
        <v>10</v>
      </c>
      <c r="D820">
        <v>3911.67</v>
      </c>
      <c r="E820" t="s">
        <v>11</v>
      </c>
      <c r="F820" t="s">
        <v>12</v>
      </c>
      <c r="G820" t="s">
        <v>34</v>
      </c>
      <c r="H820" t="s">
        <v>27</v>
      </c>
      <c r="I820" t="s">
        <v>75</v>
      </c>
      <c r="J820" t="str">
        <f>VLOOKUP(Table1[[#This Row],[City]],$M$3:$N$12,2,0)</f>
        <v>Texas</v>
      </c>
    </row>
    <row r="821" spans="1:10" x14ac:dyDescent="0.25">
      <c r="A821" s="1">
        <v>46111</v>
      </c>
      <c r="B821" t="s">
        <v>868</v>
      </c>
      <c r="C821" t="s">
        <v>17</v>
      </c>
      <c r="D821">
        <v>3286.6</v>
      </c>
      <c r="E821" t="s">
        <v>11</v>
      </c>
      <c r="F821" t="s">
        <v>33</v>
      </c>
      <c r="G821" t="s">
        <v>34</v>
      </c>
      <c r="H821" t="s">
        <v>27</v>
      </c>
      <c r="I821" t="s">
        <v>63</v>
      </c>
      <c r="J821" t="str">
        <f>VLOOKUP(Table1[[#This Row],[City]],$M$3:$N$12,2,0)</f>
        <v>Washington</v>
      </c>
    </row>
    <row r="822" spans="1:10" x14ac:dyDescent="0.25">
      <c r="A822" s="1">
        <v>46112</v>
      </c>
      <c r="B822" t="s">
        <v>869</v>
      </c>
      <c r="C822" t="s">
        <v>17</v>
      </c>
      <c r="D822">
        <v>4146.3500000000004</v>
      </c>
      <c r="E822" t="s">
        <v>37</v>
      </c>
      <c r="F822" t="s">
        <v>25</v>
      </c>
      <c r="G822" t="s">
        <v>20</v>
      </c>
      <c r="H822" t="s">
        <v>21</v>
      </c>
      <c r="I822" t="s">
        <v>58</v>
      </c>
      <c r="J822" t="str">
        <f>VLOOKUP(Table1[[#This Row],[City]],$M$3:$N$12,2,0)</f>
        <v>Florida</v>
      </c>
    </row>
    <row r="823" spans="1:10" x14ac:dyDescent="0.25">
      <c r="A823" s="1">
        <v>46113</v>
      </c>
      <c r="B823" t="s">
        <v>870</v>
      </c>
      <c r="C823" t="s">
        <v>17</v>
      </c>
      <c r="D823">
        <v>2315.3200000000002</v>
      </c>
      <c r="E823" t="s">
        <v>30</v>
      </c>
      <c r="F823" t="s">
        <v>33</v>
      </c>
      <c r="G823" t="s">
        <v>26</v>
      </c>
      <c r="H823" t="s">
        <v>38</v>
      </c>
      <c r="I823" t="s">
        <v>45</v>
      </c>
      <c r="J823" t="str">
        <f>VLOOKUP(Table1[[#This Row],[City]],$M$3:$N$12,2,0)</f>
        <v>Texas</v>
      </c>
    </row>
    <row r="824" spans="1:10" x14ac:dyDescent="0.25">
      <c r="A824" s="1">
        <v>46114</v>
      </c>
      <c r="B824" t="s">
        <v>871</v>
      </c>
      <c r="C824" t="s">
        <v>17</v>
      </c>
      <c r="D824">
        <v>2401.29</v>
      </c>
      <c r="E824" t="s">
        <v>61</v>
      </c>
      <c r="F824" t="s">
        <v>19</v>
      </c>
      <c r="G824" t="s">
        <v>34</v>
      </c>
      <c r="H824" t="s">
        <v>48</v>
      </c>
      <c r="I824" t="s">
        <v>28</v>
      </c>
      <c r="J824" t="str">
        <f>VLOOKUP(Table1[[#This Row],[City]],$M$3:$N$12,2,0)</f>
        <v>Illinois</v>
      </c>
    </row>
    <row r="825" spans="1:10" x14ac:dyDescent="0.25">
      <c r="A825" s="1">
        <v>46115</v>
      </c>
      <c r="B825" t="s">
        <v>872</v>
      </c>
      <c r="C825" t="s">
        <v>10</v>
      </c>
      <c r="D825">
        <v>2808.33</v>
      </c>
      <c r="E825" t="s">
        <v>30</v>
      </c>
      <c r="F825" t="s">
        <v>12</v>
      </c>
      <c r="G825" t="s">
        <v>20</v>
      </c>
      <c r="H825" t="s">
        <v>67</v>
      </c>
      <c r="I825" t="s">
        <v>31</v>
      </c>
      <c r="J825" t="str">
        <f>VLOOKUP(Table1[[#This Row],[City]],$M$3:$N$12,2,0)</f>
        <v>New York</v>
      </c>
    </row>
    <row r="826" spans="1:10" x14ac:dyDescent="0.25">
      <c r="A826" s="1">
        <v>46116</v>
      </c>
      <c r="B826" t="s">
        <v>873</v>
      </c>
      <c r="C826" t="s">
        <v>10</v>
      </c>
      <c r="D826">
        <v>1138.56</v>
      </c>
      <c r="E826" t="s">
        <v>18</v>
      </c>
      <c r="F826" t="s">
        <v>19</v>
      </c>
      <c r="G826" t="s">
        <v>20</v>
      </c>
      <c r="H826" t="s">
        <v>42</v>
      </c>
      <c r="I826" t="s">
        <v>75</v>
      </c>
      <c r="J826" t="str">
        <f>VLOOKUP(Table1[[#This Row],[City]],$M$3:$N$12,2,0)</f>
        <v>Texas</v>
      </c>
    </row>
    <row r="827" spans="1:10" x14ac:dyDescent="0.25">
      <c r="A827" s="1">
        <v>46117</v>
      </c>
      <c r="B827" t="s">
        <v>874</v>
      </c>
      <c r="C827" t="s">
        <v>10</v>
      </c>
      <c r="D827">
        <v>1558.51</v>
      </c>
      <c r="E827" t="s">
        <v>30</v>
      </c>
      <c r="F827" t="s">
        <v>33</v>
      </c>
      <c r="G827" t="s">
        <v>26</v>
      </c>
      <c r="H827" t="s">
        <v>14</v>
      </c>
      <c r="I827" t="s">
        <v>63</v>
      </c>
      <c r="J827" t="str">
        <f>VLOOKUP(Table1[[#This Row],[City]],$M$3:$N$12,2,0)</f>
        <v>Washington</v>
      </c>
    </row>
    <row r="828" spans="1:10" x14ac:dyDescent="0.25">
      <c r="A828" s="1">
        <v>46118</v>
      </c>
      <c r="B828" t="s">
        <v>875</v>
      </c>
      <c r="C828" t="s">
        <v>10</v>
      </c>
      <c r="D828">
        <v>4905.74</v>
      </c>
      <c r="E828" t="s">
        <v>41</v>
      </c>
      <c r="F828" t="s">
        <v>33</v>
      </c>
      <c r="G828" t="s">
        <v>34</v>
      </c>
      <c r="H828" t="s">
        <v>21</v>
      </c>
      <c r="I828" t="s">
        <v>75</v>
      </c>
      <c r="J828" t="str">
        <f>VLOOKUP(Table1[[#This Row],[City]],$M$3:$N$12,2,0)</f>
        <v>Texas</v>
      </c>
    </row>
    <row r="829" spans="1:10" x14ac:dyDescent="0.25">
      <c r="A829" s="1">
        <v>46119</v>
      </c>
      <c r="B829" t="s">
        <v>876</v>
      </c>
      <c r="C829" t="s">
        <v>17</v>
      </c>
      <c r="D829">
        <v>1546.41</v>
      </c>
      <c r="E829" t="s">
        <v>61</v>
      </c>
      <c r="F829" t="s">
        <v>33</v>
      </c>
      <c r="G829" t="s">
        <v>13</v>
      </c>
      <c r="H829" t="s">
        <v>14</v>
      </c>
      <c r="I829" t="s">
        <v>31</v>
      </c>
      <c r="J829" t="str">
        <f>VLOOKUP(Table1[[#This Row],[City]],$M$3:$N$12,2,0)</f>
        <v>New York</v>
      </c>
    </row>
    <row r="830" spans="1:10" x14ac:dyDescent="0.25">
      <c r="A830" s="1">
        <v>46120</v>
      </c>
      <c r="B830" t="s">
        <v>877</v>
      </c>
      <c r="C830" t="s">
        <v>17</v>
      </c>
      <c r="D830">
        <v>4357.2700000000004</v>
      </c>
      <c r="E830" t="s">
        <v>47</v>
      </c>
      <c r="F830" t="s">
        <v>19</v>
      </c>
      <c r="G830" t="s">
        <v>13</v>
      </c>
      <c r="H830" t="s">
        <v>57</v>
      </c>
      <c r="I830" t="s">
        <v>75</v>
      </c>
      <c r="J830" t="str">
        <f>VLOOKUP(Table1[[#This Row],[City]],$M$3:$N$12,2,0)</f>
        <v>Texas</v>
      </c>
    </row>
    <row r="831" spans="1:10" x14ac:dyDescent="0.25">
      <c r="A831" s="1">
        <v>46121</v>
      </c>
      <c r="B831" t="s">
        <v>878</v>
      </c>
      <c r="C831" t="s">
        <v>17</v>
      </c>
      <c r="D831">
        <v>1665.43</v>
      </c>
      <c r="E831" t="s">
        <v>51</v>
      </c>
      <c r="F831" t="s">
        <v>12</v>
      </c>
      <c r="G831" t="s">
        <v>26</v>
      </c>
      <c r="H831" t="s">
        <v>14</v>
      </c>
      <c r="I831" t="s">
        <v>39</v>
      </c>
      <c r="J831" t="str">
        <f>VLOOKUP(Table1[[#This Row],[City]],$M$3:$N$12,2,0)</f>
        <v>Colorado</v>
      </c>
    </row>
    <row r="832" spans="1:10" x14ac:dyDescent="0.25">
      <c r="A832" s="1">
        <v>46122</v>
      </c>
      <c r="B832" t="s">
        <v>879</v>
      </c>
      <c r="C832" t="s">
        <v>17</v>
      </c>
      <c r="D832">
        <v>1407.33</v>
      </c>
      <c r="E832" t="s">
        <v>47</v>
      </c>
      <c r="F832" t="s">
        <v>19</v>
      </c>
      <c r="G832" t="s">
        <v>34</v>
      </c>
      <c r="H832" t="s">
        <v>42</v>
      </c>
      <c r="I832" t="s">
        <v>15</v>
      </c>
      <c r="J832" t="str">
        <f>VLOOKUP(Table1[[#This Row],[City]],$M$3:$N$12,2,0)</f>
        <v>California</v>
      </c>
    </row>
    <row r="833" spans="1:10" x14ac:dyDescent="0.25">
      <c r="A833" s="1">
        <v>46123</v>
      </c>
      <c r="B833" t="s">
        <v>880</v>
      </c>
      <c r="C833" t="s">
        <v>10</v>
      </c>
      <c r="D833">
        <v>1034.5899999999999</v>
      </c>
      <c r="E833" t="s">
        <v>18</v>
      </c>
      <c r="F833" t="s">
        <v>33</v>
      </c>
      <c r="G833" t="s">
        <v>13</v>
      </c>
      <c r="H833" t="s">
        <v>21</v>
      </c>
      <c r="I833" t="s">
        <v>43</v>
      </c>
      <c r="J833" t="str">
        <f>VLOOKUP(Table1[[#This Row],[City]],$M$3:$N$12,2,0)</f>
        <v>Massachusetts</v>
      </c>
    </row>
    <row r="834" spans="1:10" x14ac:dyDescent="0.25">
      <c r="A834" s="1">
        <v>46124</v>
      </c>
      <c r="B834" t="s">
        <v>881</v>
      </c>
      <c r="C834" t="s">
        <v>17</v>
      </c>
      <c r="D834">
        <v>2923.47</v>
      </c>
      <c r="E834" t="s">
        <v>51</v>
      </c>
      <c r="F834" t="s">
        <v>19</v>
      </c>
      <c r="G834" t="s">
        <v>52</v>
      </c>
      <c r="H834" t="s">
        <v>42</v>
      </c>
      <c r="I834" t="s">
        <v>39</v>
      </c>
      <c r="J834" t="str">
        <f>VLOOKUP(Table1[[#This Row],[City]],$M$3:$N$12,2,0)</f>
        <v>Colorado</v>
      </c>
    </row>
    <row r="835" spans="1:10" x14ac:dyDescent="0.25">
      <c r="A835" s="1">
        <v>46125</v>
      </c>
      <c r="B835" t="s">
        <v>882</v>
      </c>
      <c r="C835" t="s">
        <v>10</v>
      </c>
      <c r="D835">
        <v>2483.85</v>
      </c>
      <c r="E835" t="s">
        <v>11</v>
      </c>
      <c r="F835" t="s">
        <v>19</v>
      </c>
      <c r="G835" t="s">
        <v>13</v>
      </c>
      <c r="H835" t="s">
        <v>35</v>
      </c>
      <c r="I835" t="s">
        <v>22</v>
      </c>
      <c r="J835" t="str">
        <f>VLOOKUP(Table1[[#This Row],[City]],$M$3:$N$12,2,0)</f>
        <v>California</v>
      </c>
    </row>
    <row r="836" spans="1:10" x14ac:dyDescent="0.25">
      <c r="A836" s="1">
        <v>46126</v>
      </c>
      <c r="B836" t="s">
        <v>883</v>
      </c>
      <c r="C836" t="s">
        <v>17</v>
      </c>
      <c r="D836">
        <v>4429.97</v>
      </c>
      <c r="E836" t="s">
        <v>30</v>
      </c>
      <c r="F836" t="s">
        <v>33</v>
      </c>
      <c r="G836" t="s">
        <v>13</v>
      </c>
      <c r="H836" t="s">
        <v>35</v>
      </c>
      <c r="I836" t="s">
        <v>22</v>
      </c>
      <c r="J836" t="str">
        <f>VLOOKUP(Table1[[#This Row],[City]],$M$3:$N$12,2,0)</f>
        <v>California</v>
      </c>
    </row>
    <row r="837" spans="1:10" x14ac:dyDescent="0.25">
      <c r="A837" s="1">
        <v>46127</v>
      </c>
      <c r="B837" t="s">
        <v>884</v>
      </c>
      <c r="C837" t="s">
        <v>10</v>
      </c>
      <c r="D837">
        <v>4885.8500000000004</v>
      </c>
      <c r="E837" t="s">
        <v>37</v>
      </c>
      <c r="F837" t="s">
        <v>33</v>
      </c>
      <c r="G837" t="s">
        <v>20</v>
      </c>
      <c r="H837" t="s">
        <v>27</v>
      </c>
      <c r="I837" t="s">
        <v>15</v>
      </c>
      <c r="J837" t="str">
        <f>VLOOKUP(Table1[[#This Row],[City]],$M$3:$N$12,2,0)</f>
        <v>California</v>
      </c>
    </row>
    <row r="838" spans="1:10" x14ac:dyDescent="0.25">
      <c r="A838" s="1">
        <v>46128</v>
      </c>
      <c r="B838" t="s">
        <v>885</v>
      </c>
      <c r="C838" t="s">
        <v>17</v>
      </c>
      <c r="D838">
        <v>4691.66</v>
      </c>
      <c r="E838" t="s">
        <v>30</v>
      </c>
      <c r="F838" t="s">
        <v>25</v>
      </c>
      <c r="G838" t="s">
        <v>52</v>
      </c>
      <c r="H838" t="s">
        <v>27</v>
      </c>
      <c r="I838" t="s">
        <v>63</v>
      </c>
      <c r="J838" t="str">
        <f>VLOOKUP(Table1[[#This Row],[City]],$M$3:$N$12,2,0)</f>
        <v>Washington</v>
      </c>
    </row>
    <row r="839" spans="1:10" x14ac:dyDescent="0.25">
      <c r="A839" s="1">
        <v>46129</v>
      </c>
      <c r="B839" t="s">
        <v>886</v>
      </c>
      <c r="C839" t="s">
        <v>17</v>
      </c>
      <c r="D839">
        <v>4401.07</v>
      </c>
      <c r="E839" t="s">
        <v>51</v>
      </c>
      <c r="F839" t="s">
        <v>25</v>
      </c>
      <c r="G839" t="s">
        <v>52</v>
      </c>
      <c r="H839" t="s">
        <v>53</v>
      </c>
      <c r="I839" t="s">
        <v>45</v>
      </c>
      <c r="J839" t="str">
        <f>VLOOKUP(Table1[[#This Row],[City]],$M$3:$N$12,2,0)</f>
        <v>Texas</v>
      </c>
    </row>
    <row r="840" spans="1:10" x14ac:dyDescent="0.25">
      <c r="A840" s="1">
        <v>46130</v>
      </c>
      <c r="B840" t="s">
        <v>887</v>
      </c>
      <c r="C840" t="s">
        <v>17</v>
      </c>
      <c r="D840">
        <v>3274.94</v>
      </c>
      <c r="E840" t="s">
        <v>24</v>
      </c>
      <c r="F840" t="s">
        <v>25</v>
      </c>
      <c r="G840" t="s">
        <v>20</v>
      </c>
      <c r="H840" t="s">
        <v>48</v>
      </c>
      <c r="I840" t="s">
        <v>43</v>
      </c>
      <c r="J840" t="str">
        <f>VLOOKUP(Table1[[#This Row],[City]],$M$3:$N$12,2,0)</f>
        <v>Massachusetts</v>
      </c>
    </row>
    <row r="841" spans="1:10" x14ac:dyDescent="0.25">
      <c r="A841" s="1">
        <v>46131</v>
      </c>
      <c r="B841" t="s">
        <v>888</v>
      </c>
      <c r="C841" t="s">
        <v>17</v>
      </c>
      <c r="D841">
        <v>3722.05</v>
      </c>
      <c r="E841" t="s">
        <v>37</v>
      </c>
      <c r="F841" t="s">
        <v>25</v>
      </c>
      <c r="G841" t="s">
        <v>13</v>
      </c>
      <c r="H841" t="s">
        <v>21</v>
      </c>
      <c r="I841" t="s">
        <v>39</v>
      </c>
      <c r="J841" t="str">
        <f>VLOOKUP(Table1[[#This Row],[City]],$M$3:$N$12,2,0)</f>
        <v>Colorado</v>
      </c>
    </row>
    <row r="842" spans="1:10" x14ac:dyDescent="0.25">
      <c r="A842" s="1">
        <v>46132</v>
      </c>
      <c r="B842" t="s">
        <v>889</v>
      </c>
      <c r="C842" t="s">
        <v>17</v>
      </c>
      <c r="D842">
        <v>3078.13</v>
      </c>
      <c r="E842" t="s">
        <v>11</v>
      </c>
      <c r="F842" t="s">
        <v>33</v>
      </c>
      <c r="G842" t="s">
        <v>26</v>
      </c>
      <c r="H842" t="s">
        <v>35</v>
      </c>
      <c r="I842" t="s">
        <v>22</v>
      </c>
      <c r="J842" t="str">
        <f>VLOOKUP(Table1[[#This Row],[City]],$M$3:$N$12,2,0)</f>
        <v>California</v>
      </c>
    </row>
    <row r="843" spans="1:10" x14ac:dyDescent="0.25">
      <c r="A843" s="1">
        <v>46133</v>
      </c>
      <c r="B843" t="s">
        <v>890</v>
      </c>
      <c r="C843" t="s">
        <v>10</v>
      </c>
      <c r="D843">
        <v>2379.58</v>
      </c>
      <c r="E843" t="s">
        <v>24</v>
      </c>
      <c r="F843" t="s">
        <v>33</v>
      </c>
      <c r="G843" t="s">
        <v>20</v>
      </c>
      <c r="H843" t="s">
        <v>21</v>
      </c>
      <c r="I843" t="s">
        <v>31</v>
      </c>
      <c r="J843" t="str">
        <f>VLOOKUP(Table1[[#This Row],[City]],$M$3:$N$12,2,0)</f>
        <v>New York</v>
      </c>
    </row>
    <row r="844" spans="1:10" x14ac:dyDescent="0.25">
      <c r="A844" s="1">
        <v>46134</v>
      </c>
      <c r="B844" t="s">
        <v>891</v>
      </c>
      <c r="C844" t="s">
        <v>17</v>
      </c>
      <c r="D844">
        <v>2234.9299999999998</v>
      </c>
      <c r="E844" t="s">
        <v>37</v>
      </c>
      <c r="F844" t="s">
        <v>25</v>
      </c>
      <c r="G844" t="s">
        <v>20</v>
      </c>
      <c r="H844" t="s">
        <v>53</v>
      </c>
      <c r="I844" t="s">
        <v>63</v>
      </c>
      <c r="J844" t="str">
        <f>VLOOKUP(Table1[[#This Row],[City]],$M$3:$N$12,2,0)</f>
        <v>Washington</v>
      </c>
    </row>
    <row r="845" spans="1:10" x14ac:dyDescent="0.25">
      <c r="A845" s="1">
        <v>46135</v>
      </c>
      <c r="B845" t="s">
        <v>892</v>
      </c>
      <c r="C845" t="s">
        <v>10</v>
      </c>
      <c r="D845">
        <v>4411.3500000000004</v>
      </c>
      <c r="E845" t="s">
        <v>11</v>
      </c>
      <c r="F845" t="s">
        <v>25</v>
      </c>
      <c r="G845" t="s">
        <v>26</v>
      </c>
      <c r="H845" t="s">
        <v>35</v>
      </c>
      <c r="I845" t="s">
        <v>58</v>
      </c>
      <c r="J845" t="str">
        <f>VLOOKUP(Table1[[#This Row],[City]],$M$3:$N$12,2,0)</f>
        <v>Florida</v>
      </c>
    </row>
    <row r="846" spans="1:10" x14ac:dyDescent="0.25">
      <c r="A846" s="1">
        <v>46136</v>
      </c>
      <c r="B846" t="s">
        <v>893</v>
      </c>
      <c r="C846" t="s">
        <v>17</v>
      </c>
      <c r="D846">
        <v>3255.33</v>
      </c>
      <c r="E846" t="s">
        <v>47</v>
      </c>
      <c r="F846" t="s">
        <v>12</v>
      </c>
      <c r="G846" t="s">
        <v>52</v>
      </c>
      <c r="H846" t="s">
        <v>67</v>
      </c>
      <c r="I846" t="s">
        <v>63</v>
      </c>
      <c r="J846" t="str">
        <f>VLOOKUP(Table1[[#This Row],[City]],$M$3:$N$12,2,0)</f>
        <v>Washington</v>
      </c>
    </row>
    <row r="847" spans="1:10" x14ac:dyDescent="0.25">
      <c r="A847" s="1">
        <v>46137</v>
      </c>
      <c r="B847" t="s">
        <v>894</v>
      </c>
      <c r="C847" t="s">
        <v>17</v>
      </c>
      <c r="D847">
        <v>1107.06</v>
      </c>
      <c r="E847" t="s">
        <v>51</v>
      </c>
      <c r="F847" t="s">
        <v>25</v>
      </c>
      <c r="G847" t="s">
        <v>52</v>
      </c>
      <c r="H847" t="s">
        <v>38</v>
      </c>
      <c r="I847" t="s">
        <v>43</v>
      </c>
      <c r="J847" t="str">
        <f>VLOOKUP(Table1[[#This Row],[City]],$M$3:$N$12,2,0)</f>
        <v>Massachusetts</v>
      </c>
    </row>
    <row r="848" spans="1:10" x14ac:dyDescent="0.25">
      <c r="A848" s="1">
        <v>46138</v>
      </c>
      <c r="B848" t="s">
        <v>895</v>
      </c>
      <c r="C848" t="s">
        <v>10</v>
      </c>
      <c r="D848">
        <v>1053.3900000000001</v>
      </c>
      <c r="E848" t="s">
        <v>37</v>
      </c>
      <c r="F848" t="s">
        <v>33</v>
      </c>
      <c r="G848" t="s">
        <v>26</v>
      </c>
      <c r="H848" t="s">
        <v>35</v>
      </c>
      <c r="I848" t="s">
        <v>15</v>
      </c>
      <c r="J848" t="str">
        <f>VLOOKUP(Table1[[#This Row],[City]],$M$3:$N$12,2,0)</f>
        <v>California</v>
      </c>
    </row>
    <row r="849" spans="1:10" x14ac:dyDescent="0.25">
      <c r="A849" s="1">
        <v>46139</v>
      </c>
      <c r="B849" t="s">
        <v>896</v>
      </c>
      <c r="C849" t="s">
        <v>17</v>
      </c>
      <c r="D849">
        <v>3790.47</v>
      </c>
      <c r="E849" t="s">
        <v>30</v>
      </c>
      <c r="F849" t="s">
        <v>25</v>
      </c>
      <c r="G849" t="s">
        <v>26</v>
      </c>
      <c r="H849" t="s">
        <v>48</v>
      </c>
      <c r="I849" t="s">
        <v>28</v>
      </c>
      <c r="J849" t="str">
        <f>VLOOKUP(Table1[[#This Row],[City]],$M$3:$N$12,2,0)</f>
        <v>Illinois</v>
      </c>
    </row>
    <row r="850" spans="1:10" x14ac:dyDescent="0.25">
      <c r="A850" s="1">
        <v>46140</v>
      </c>
      <c r="B850" t="s">
        <v>897</v>
      </c>
      <c r="C850" t="s">
        <v>17</v>
      </c>
      <c r="D850">
        <v>1290.95</v>
      </c>
      <c r="E850" t="s">
        <v>30</v>
      </c>
      <c r="F850" t="s">
        <v>12</v>
      </c>
      <c r="G850" t="s">
        <v>26</v>
      </c>
      <c r="H850" t="s">
        <v>67</v>
      </c>
      <c r="I850" t="s">
        <v>43</v>
      </c>
      <c r="J850" t="str">
        <f>VLOOKUP(Table1[[#This Row],[City]],$M$3:$N$12,2,0)</f>
        <v>Massachusetts</v>
      </c>
    </row>
    <row r="851" spans="1:10" x14ac:dyDescent="0.25">
      <c r="A851" s="1">
        <v>46141</v>
      </c>
      <c r="B851" t="s">
        <v>898</v>
      </c>
      <c r="C851" t="s">
        <v>17</v>
      </c>
      <c r="D851">
        <v>3984.61</v>
      </c>
      <c r="E851" t="s">
        <v>61</v>
      </c>
      <c r="F851" t="s">
        <v>25</v>
      </c>
      <c r="G851" t="s">
        <v>34</v>
      </c>
      <c r="H851" t="s">
        <v>53</v>
      </c>
      <c r="I851" t="s">
        <v>43</v>
      </c>
      <c r="J851" t="str">
        <f>VLOOKUP(Table1[[#This Row],[City]],$M$3:$N$12,2,0)</f>
        <v>Massachusetts</v>
      </c>
    </row>
    <row r="852" spans="1:10" x14ac:dyDescent="0.25">
      <c r="A852" s="1">
        <v>46142</v>
      </c>
      <c r="B852" t="s">
        <v>899</v>
      </c>
      <c r="C852" t="s">
        <v>10</v>
      </c>
      <c r="D852">
        <v>4828.07</v>
      </c>
      <c r="E852" t="s">
        <v>41</v>
      </c>
      <c r="F852" t="s">
        <v>19</v>
      </c>
      <c r="G852" t="s">
        <v>13</v>
      </c>
      <c r="H852" t="s">
        <v>53</v>
      </c>
      <c r="I852" t="s">
        <v>28</v>
      </c>
      <c r="J852" t="str">
        <f>VLOOKUP(Table1[[#This Row],[City]],$M$3:$N$12,2,0)</f>
        <v>Illinois</v>
      </c>
    </row>
    <row r="853" spans="1:10" x14ac:dyDescent="0.25">
      <c r="A853" s="1">
        <v>46143</v>
      </c>
      <c r="B853" t="s">
        <v>900</v>
      </c>
      <c r="C853" t="s">
        <v>17</v>
      </c>
      <c r="D853">
        <v>1041.46</v>
      </c>
      <c r="E853" t="s">
        <v>18</v>
      </c>
      <c r="F853" t="s">
        <v>25</v>
      </c>
      <c r="G853" t="s">
        <v>13</v>
      </c>
      <c r="H853" t="s">
        <v>21</v>
      </c>
      <c r="I853" t="s">
        <v>15</v>
      </c>
      <c r="J853" t="str">
        <f>VLOOKUP(Table1[[#This Row],[City]],$M$3:$N$12,2,0)</f>
        <v>California</v>
      </c>
    </row>
    <row r="854" spans="1:10" x14ac:dyDescent="0.25">
      <c r="A854" s="1">
        <v>46144</v>
      </c>
      <c r="B854" t="s">
        <v>901</v>
      </c>
      <c r="C854" t="s">
        <v>10</v>
      </c>
      <c r="D854">
        <v>2013.51</v>
      </c>
      <c r="E854" t="s">
        <v>11</v>
      </c>
      <c r="F854" t="s">
        <v>19</v>
      </c>
      <c r="G854" t="s">
        <v>52</v>
      </c>
      <c r="H854" t="s">
        <v>21</v>
      </c>
      <c r="I854" t="s">
        <v>45</v>
      </c>
      <c r="J854" t="str">
        <f>VLOOKUP(Table1[[#This Row],[City]],$M$3:$N$12,2,0)</f>
        <v>Texas</v>
      </c>
    </row>
    <row r="855" spans="1:10" x14ac:dyDescent="0.25">
      <c r="A855" s="1">
        <v>46145</v>
      </c>
      <c r="B855" t="s">
        <v>902</v>
      </c>
      <c r="C855" t="s">
        <v>10</v>
      </c>
      <c r="D855">
        <v>3803.29</v>
      </c>
      <c r="E855" t="s">
        <v>30</v>
      </c>
      <c r="F855" t="s">
        <v>19</v>
      </c>
      <c r="G855" t="s">
        <v>52</v>
      </c>
      <c r="H855" t="s">
        <v>35</v>
      </c>
      <c r="I855" t="s">
        <v>58</v>
      </c>
      <c r="J855" t="str">
        <f>VLOOKUP(Table1[[#This Row],[City]],$M$3:$N$12,2,0)</f>
        <v>Florida</v>
      </c>
    </row>
    <row r="856" spans="1:10" x14ac:dyDescent="0.25">
      <c r="A856" s="1">
        <v>46146</v>
      </c>
      <c r="B856" t="s">
        <v>903</v>
      </c>
      <c r="C856" t="s">
        <v>10</v>
      </c>
      <c r="D856">
        <v>4099.6899999999996</v>
      </c>
      <c r="E856" t="s">
        <v>41</v>
      </c>
      <c r="F856" t="s">
        <v>12</v>
      </c>
      <c r="G856" t="s">
        <v>13</v>
      </c>
      <c r="H856" t="s">
        <v>27</v>
      </c>
      <c r="I856" t="s">
        <v>31</v>
      </c>
      <c r="J856" t="str">
        <f>VLOOKUP(Table1[[#This Row],[City]],$M$3:$N$12,2,0)</f>
        <v>New York</v>
      </c>
    </row>
    <row r="857" spans="1:10" x14ac:dyDescent="0.25">
      <c r="A857" s="1">
        <v>46147</v>
      </c>
      <c r="B857" t="s">
        <v>904</v>
      </c>
      <c r="C857" t="s">
        <v>10</v>
      </c>
      <c r="D857">
        <v>2103.48</v>
      </c>
      <c r="E857" t="s">
        <v>18</v>
      </c>
      <c r="F857" t="s">
        <v>12</v>
      </c>
      <c r="G857" t="s">
        <v>34</v>
      </c>
      <c r="H857" t="s">
        <v>14</v>
      </c>
      <c r="I857" t="s">
        <v>28</v>
      </c>
      <c r="J857" t="str">
        <f>VLOOKUP(Table1[[#This Row],[City]],$M$3:$N$12,2,0)</f>
        <v>Illinois</v>
      </c>
    </row>
    <row r="858" spans="1:10" x14ac:dyDescent="0.25">
      <c r="A858" s="1">
        <v>46148</v>
      </c>
      <c r="B858" t="s">
        <v>905</v>
      </c>
      <c r="C858" t="s">
        <v>10</v>
      </c>
      <c r="D858">
        <v>4384.29</v>
      </c>
      <c r="E858" t="s">
        <v>51</v>
      </c>
      <c r="F858" t="s">
        <v>19</v>
      </c>
      <c r="G858" t="s">
        <v>52</v>
      </c>
      <c r="H858" t="s">
        <v>57</v>
      </c>
      <c r="I858" t="s">
        <v>28</v>
      </c>
      <c r="J858" t="str">
        <f>VLOOKUP(Table1[[#This Row],[City]],$M$3:$N$12,2,0)</f>
        <v>Illinois</v>
      </c>
    </row>
    <row r="859" spans="1:10" x14ac:dyDescent="0.25">
      <c r="A859" s="1">
        <v>46149</v>
      </c>
      <c r="B859" t="s">
        <v>906</v>
      </c>
      <c r="C859" t="s">
        <v>10</v>
      </c>
      <c r="D859">
        <v>2104.6999999999998</v>
      </c>
      <c r="E859" t="s">
        <v>18</v>
      </c>
      <c r="F859" t="s">
        <v>25</v>
      </c>
      <c r="G859" t="s">
        <v>20</v>
      </c>
      <c r="H859" t="s">
        <v>42</v>
      </c>
      <c r="I859" t="s">
        <v>39</v>
      </c>
      <c r="J859" t="str">
        <f>VLOOKUP(Table1[[#This Row],[City]],$M$3:$N$12,2,0)</f>
        <v>Colorado</v>
      </c>
    </row>
    <row r="860" spans="1:10" x14ac:dyDescent="0.25">
      <c r="A860" s="1">
        <v>46150</v>
      </c>
      <c r="B860" t="s">
        <v>907</v>
      </c>
      <c r="C860" t="s">
        <v>10</v>
      </c>
      <c r="D860">
        <v>3241.1</v>
      </c>
      <c r="E860" t="s">
        <v>37</v>
      </c>
      <c r="F860" t="s">
        <v>12</v>
      </c>
      <c r="G860" t="s">
        <v>52</v>
      </c>
      <c r="H860" t="s">
        <v>57</v>
      </c>
      <c r="I860" t="s">
        <v>63</v>
      </c>
      <c r="J860" t="str">
        <f>VLOOKUP(Table1[[#This Row],[City]],$M$3:$N$12,2,0)</f>
        <v>Washington</v>
      </c>
    </row>
    <row r="861" spans="1:10" x14ac:dyDescent="0.25">
      <c r="A861" s="1">
        <v>46151</v>
      </c>
      <c r="B861" t="s">
        <v>908</v>
      </c>
      <c r="C861" t="s">
        <v>17</v>
      </c>
      <c r="D861">
        <v>3150.58</v>
      </c>
      <c r="E861" t="s">
        <v>24</v>
      </c>
      <c r="F861" t="s">
        <v>33</v>
      </c>
      <c r="G861" t="s">
        <v>52</v>
      </c>
      <c r="H861" t="s">
        <v>35</v>
      </c>
      <c r="I861" t="s">
        <v>31</v>
      </c>
      <c r="J861" t="str">
        <f>VLOOKUP(Table1[[#This Row],[City]],$M$3:$N$12,2,0)</f>
        <v>New York</v>
      </c>
    </row>
    <row r="862" spans="1:10" x14ac:dyDescent="0.25">
      <c r="A862" s="1">
        <v>46152</v>
      </c>
      <c r="B862" t="s">
        <v>909</v>
      </c>
      <c r="C862" t="s">
        <v>17</v>
      </c>
      <c r="D862">
        <v>4350.95</v>
      </c>
      <c r="E862" t="s">
        <v>61</v>
      </c>
      <c r="F862" t="s">
        <v>25</v>
      </c>
      <c r="G862" t="s">
        <v>20</v>
      </c>
      <c r="H862" t="s">
        <v>53</v>
      </c>
      <c r="I862" t="s">
        <v>15</v>
      </c>
      <c r="J862" t="str">
        <f>VLOOKUP(Table1[[#This Row],[City]],$M$3:$N$12,2,0)</f>
        <v>California</v>
      </c>
    </row>
    <row r="863" spans="1:10" x14ac:dyDescent="0.25">
      <c r="A863" s="1">
        <v>46153</v>
      </c>
      <c r="B863" t="s">
        <v>910</v>
      </c>
      <c r="C863" t="s">
        <v>10</v>
      </c>
      <c r="D863">
        <v>1878.06</v>
      </c>
      <c r="E863" t="s">
        <v>11</v>
      </c>
      <c r="F863" t="s">
        <v>33</v>
      </c>
      <c r="G863" t="s">
        <v>13</v>
      </c>
      <c r="H863" t="s">
        <v>48</v>
      </c>
      <c r="I863" t="s">
        <v>39</v>
      </c>
      <c r="J863" t="str">
        <f>VLOOKUP(Table1[[#This Row],[City]],$M$3:$N$12,2,0)</f>
        <v>Colorado</v>
      </c>
    </row>
    <row r="864" spans="1:10" x14ac:dyDescent="0.25">
      <c r="A864" s="1">
        <v>46154</v>
      </c>
      <c r="B864" t="s">
        <v>911</v>
      </c>
      <c r="C864" t="s">
        <v>10</v>
      </c>
      <c r="D864">
        <v>4973.17</v>
      </c>
      <c r="E864" t="s">
        <v>41</v>
      </c>
      <c r="F864" t="s">
        <v>19</v>
      </c>
      <c r="G864" t="s">
        <v>20</v>
      </c>
      <c r="H864" t="s">
        <v>57</v>
      </c>
      <c r="I864" t="s">
        <v>63</v>
      </c>
      <c r="J864" t="str">
        <f>VLOOKUP(Table1[[#This Row],[City]],$M$3:$N$12,2,0)</f>
        <v>Washington</v>
      </c>
    </row>
    <row r="865" spans="1:10" x14ac:dyDescent="0.25">
      <c r="A865" s="1">
        <v>46155</v>
      </c>
      <c r="B865" t="s">
        <v>912</v>
      </c>
      <c r="C865" t="s">
        <v>10</v>
      </c>
      <c r="D865">
        <v>4014.75</v>
      </c>
      <c r="E865" t="s">
        <v>30</v>
      </c>
      <c r="F865" t="s">
        <v>12</v>
      </c>
      <c r="G865" t="s">
        <v>13</v>
      </c>
      <c r="H865" t="s">
        <v>21</v>
      </c>
      <c r="I865" t="s">
        <v>43</v>
      </c>
      <c r="J865" t="str">
        <f>VLOOKUP(Table1[[#This Row],[City]],$M$3:$N$12,2,0)</f>
        <v>Massachusetts</v>
      </c>
    </row>
    <row r="866" spans="1:10" x14ac:dyDescent="0.25">
      <c r="A866" s="1">
        <v>46156</v>
      </c>
      <c r="B866" t="s">
        <v>913</v>
      </c>
      <c r="C866" t="s">
        <v>17</v>
      </c>
      <c r="D866">
        <v>3998.51</v>
      </c>
      <c r="E866" t="s">
        <v>18</v>
      </c>
      <c r="F866" t="s">
        <v>25</v>
      </c>
      <c r="G866" t="s">
        <v>52</v>
      </c>
      <c r="H866" t="s">
        <v>35</v>
      </c>
      <c r="I866" t="s">
        <v>31</v>
      </c>
      <c r="J866" t="str">
        <f>VLOOKUP(Table1[[#This Row],[City]],$M$3:$N$12,2,0)</f>
        <v>New York</v>
      </c>
    </row>
    <row r="867" spans="1:10" x14ac:dyDescent="0.25">
      <c r="A867" s="1">
        <v>46157</v>
      </c>
      <c r="B867" t="s">
        <v>914</v>
      </c>
      <c r="C867" t="s">
        <v>10</v>
      </c>
      <c r="D867">
        <v>2508.31</v>
      </c>
      <c r="E867" t="s">
        <v>24</v>
      </c>
      <c r="F867" t="s">
        <v>19</v>
      </c>
      <c r="G867" t="s">
        <v>34</v>
      </c>
      <c r="H867" t="s">
        <v>21</v>
      </c>
      <c r="I867" t="s">
        <v>63</v>
      </c>
      <c r="J867" t="str">
        <f>VLOOKUP(Table1[[#This Row],[City]],$M$3:$N$12,2,0)</f>
        <v>Washington</v>
      </c>
    </row>
    <row r="868" spans="1:10" x14ac:dyDescent="0.25">
      <c r="A868" s="1">
        <v>46158</v>
      </c>
      <c r="B868" t="s">
        <v>915</v>
      </c>
      <c r="C868" t="s">
        <v>10</v>
      </c>
      <c r="D868">
        <v>2332.9299999999998</v>
      </c>
      <c r="E868" t="s">
        <v>37</v>
      </c>
      <c r="F868" t="s">
        <v>19</v>
      </c>
      <c r="G868" t="s">
        <v>52</v>
      </c>
      <c r="H868" t="s">
        <v>42</v>
      </c>
      <c r="I868" t="s">
        <v>31</v>
      </c>
      <c r="J868" t="str">
        <f>VLOOKUP(Table1[[#This Row],[City]],$M$3:$N$12,2,0)</f>
        <v>New York</v>
      </c>
    </row>
    <row r="869" spans="1:10" x14ac:dyDescent="0.25">
      <c r="A869" s="1">
        <v>46159</v>
      </c>
      <c r="B869" t="s">
        <v>916</v>
      </c>
      <c r="C869" t="s">
        <v>17</v>
      </c>
      <c r="D869">
        <v>2738.99</v>
      </c>
      <c r="E869" t="s">
        <v>51</v>
      </c>
      <c r="F869" t="s">
        <v>12</v>
      </c>
      <c r="G869" t="s">
        <v>13</v>
      </c>
      <c r="H869" t="s">
        <v>53</v>
      </c>
      <c r="I869" t="s">
        <v>22</v>
      </c>
      <c r="J869" t="str">
        <f>VLOOKUP(Table1[[#This Row],[City]],$M$3:$N$12,2,0)</f>
        <v>California</v>
      </c>
    </row>
    <row r="870" spans="1:10" x14ac:dyDescent="0.25">
      <c r="A870" s="1">
        <v>46160</v>
      </c>
      <c r="B870" t="s">
        <v>917</v>
      </c>
      <c r="C870" t="s">
        <v>10</v>
      </c>
      <c r="D870">
        <v>3718.32</v>
      </c>
      <c r="E870" t="s">
        <v>18</v>
      </c>
      <c r="F870" t="s">
        <v>25</v>
      </c>
      <c r="G870" t="s">
        <v>20</v>
      </c>
      <c r="H870" t="s">
        <v>35</v>
      </c>
      <c r="I870" t="s">
        <v>28</v>
      </c>
      <c r="J870" t="str">
        <f>VLOOKUP(Table1[[#This Row],[City]],$M$3:$N$12,2,0)</f>
        <v>Illinois</v>
      </c>
    </row>
    <row r="871" spans="1:10" x14ac:dyDescent="0.25">
      <c r="A871" s="1">
        <v>46161</v>
      </c>
      <c r="B871" t="s">
        <v>918</v>
      </c>
      <c r="C871" t="s">
        <v>10</v>
      </c>
      <c r="D871">
        <v>1175.56</v>
      </c>
      <c r="E871" t="s">
        <v>37</v>
      </c>
      <c r="F871" t="s">
        <v>19</v>
      </c>
      <c r="G871" t="s">
        <v>20</v>
      </c>
      <c r="H871" t="s">
        <v>42</v>
      </c>
      <c r="I871" t="s">
        <v>28</v>
      </c>
      <c r="J871" t="str">
        <f>VLOOKUP(Table1[[#This Row],[City]],$M$3:$N$12,2,0)</f>
        <v>Illinois</v>
      </c>
    </row>
    <row r="872" spans="1:10" x14ac:dyDescent="0.25">
      <c r="A872" s="1">
        <v>46162</v>
      </c>
      <c r="B872" t="s">
        <v>919</v>
      </c>
      <c r="C872" t="s">
        <v>17</v>
      </c>
      <c r="D872">
        <v>4973.38</v>
      </c>
      <c r="E872" t="s">
        <v>11</v>
      </c>
      <c r="F872" t="s">
        <v>33</v>
      </c>
      <c r="G872" t="s">
        <v>13</v>
      </c>
      <c r="H872" t="s">
        <v>21</v>
      </c>
      <c r="I872" t="s">
        <v>43</v>
      </c>
      <c r="J872" t="str">
        <f>VLOOKUP(Table1[[#This Row],[City]],$M$3:$N$12,2,0)</f>
        <v>Massachusetts</v>
      </c>
    </row>
    <row r="873" spans="1:10" x14ac:dyDescent="0.25">
      <c r="A873" s="1">
        <v>46163</v>
      </c>
      <c r="B873" t="s">
        <v>920</v>
      </c>
      <c r="C873" t="s">
        <v>10</v>
      </c>
      <c r="D873">
        <v>4757.78</v>
      </c>
      <c r="E873" t="s">
        <v>61</v>
      </c>
      <c r="F873" t="s">
        <v>19</v>
      </c>
      <c r="G873" t="s">
        <v>13</v>
      </c>
      <c r="H873" t="s">
        <v>57</v>
      </c>
      <c r="I873" t="s">
        <v>45</v>
      </c>
      <c r="J873" t="str">
        <f>VLOOKUP(Table1[[#This Row],[City]],$M$3:$N$12,2,0)</f>
        <v>Texas</v>
      </c>
    </row>
    <row r="874" spans="1:10" x14ac:dyDescent="0.25">
      <c r="A874" s="1">
        <v>46164</v>
      </c>
      <c r="B874" t="s">
        <v>921</v>
      </c>
      <c r="C874" t="s">
        <v>17</v>
      </c>
      <c r="D874">
        <v>2109.5500000000002</v>
      </c>
      <c r="E874" t="s">
        <v>41</v>
      </c>
      <c r="F874" t="s">
        <v>19</v>
      </c>
      <c r="G874" t="s">
        <v>26</v>
      </c>
      <c r="H874" t="s">
        <v>48</v>
      </c>
      <c r="I874" t="s">
        <v>43</v>
      </c>
      <c r="J874" t="str">
        <f>VLOOKUP(Table1[[#This Row],[City]],$M$3:$N$12,2,0)</f>
        <v>Massachusetts</v>
      </c>
    </row>
    <row r="875" spans="1:10" x14ac:dyDescent="0.25">
      <c r="A875" s="1">
        <v>46165</v>
      </c>
      <c r="B875" t="s">
        <v>922</v>
      </c>
      <c r="C875" t="s">
        <v>10</v>
      </c>
      <c r="D875">
        <v>4120.03</v>
      </c>
      <c r="E875" t="s">
        <v>30</v>
      </c>
      <c r="F875" t="s">
        <v>25</v>
      </c>
      <c r="G875" t="s">
        <v>26</v>
      </c>
      <c r="H875" t="s">
        <v>53</v>
      </c>
      <c r="I875" t="s">
        <v>28</v>
      </c>
      <c r="J875" t="str">
        <f>VLOOKUP(Table1[[#This Row],[City]],$M$3:$N$12,2,0)</f>
        <v>Illinois</v>
      </c>
    </row>
    <row r="876" spans="1:10" x14ac:dyDescent="0.25">
      <c r="A876" s="1">
        <v>46166</v>
      </c>
      <c r="B876" t="s">
        <v>923</v>
      </c>
      <c r="C876" t="s">
        <v>17</v>
      </c>
      <c r="D876">
        <v>1539.41</v>
      </c>
      <c r="E876" t="s">
        <v>30</v>
      </c>
      <c r="F876" t="s">
        <v>33</v>
      </c>
      <c r="G876" t="s">
        <v>13</v>
      </c>
      <c r="H876" t="s">
        <v>48</v>
      </c>
      <c r="I876" t="s">
        <v>39</v>
      </c>
      <c r="J876" t="str">
        <f>VLOOKUP(Table1[[#This Row],[City]],$M$3:$N$12,2,0)</f>
        <v>Colorado</v>
      </c>
    </row>
    <row r="877" spans="1:10" x14ac:dyDescent="0.25">
      <c r="A877" s="1">
        <v>46167</v>
      </c>
      <c r="B877" t="s">
        <v>924</v>
      </c>
      <c r="C877" t="s">
        <v>17</v>
      </c>
      <c r="D877">
        <v>4328.7299999999996</v>
      </c>
      <c r="E877" t="s">
        <v>18</v>
      </c>
      <c r="F877" t="s">
        <v>33</v>
      </c>
      <c r="G877" t="s">
        <v>26</v>
      </c>
      <c r="H877" t="s">
        <v>38</v>
      </c>
      <c r="I877" t="s">
        <v>58</v>
      </c>
      <c r="J877" t="str">
        <f>VLOOKUP(Table1[[#This Row],[City]],$M$3:$N$12,2,0)</f>
        <v>Florida</v>
      </c>
    </row>
    <row r="878" spans="1:10" x14ac:dyDescent="0.25">
      <c r="A878" s="1">
        <v>46168</v>
      </c>
      <c r="B878" t="s">
        <v>925</v>
      </c>
      <c r="C878" t="s">
        <v>10</v>
      </c>
      <c r="D878">
        <v>1253.28</v>
      </c>
      <c r="E878" t="s">
        <v>37</v>
      </c>
      <c r="F878" t="s">
        <v>19</v>
      </c>
      <c r="G878" t="s">
        <v>20</v>
      </c>
      <c r="H878" t="s">
        <v>27</v>
      </c>
      <c r="I878" t="s">
        <v>58</v>
      </c>
      <c r="J878" t="str">
        <f>VLOOKUP(Table1[[#This Row],[City]],$M$3:$N$12,2,0)</f>
        <v>Florida</v>
      </c>
    </row>
    <row r="879" spans="1:10" x14ac:dyDescent="0.25">
      <c r="A879" s="1">
        <v>46169</v>
      </c>
      <c r="B879" t="s">
        <v>926</v>
      </c>
      <c r="C879" t="s">
        <v>10</v>
      </c>
      <c r="D879">
        <v>3757.97</v>
      </c>
      <c r="E879" t="s">
        <v>47</v>
      </c>
      <c r="F879" t="s">
        <v>33</v>
      </c>
      <c r="G879" t="s">
        <v>34</v>
      </c>
      <c r="H879" t="s">
        <v>14</v>
      </c>
      <c r="I879" t="s">
        <v>75</v>
      </c>
      <c r="J879" t="str">
        <f>VLOOKUP(Table1[[#This Row],[City]],$M$3:$N$12,2,0)</f>
        <v>Texas</v>
      </c>
    </row>
    <row r="880" spans="1:10" x14ac:dyDescent="0.25">
      <c r="A880" s="1">
        <v>46170</v>
      </c>
      <c r="B880" t="s">
        <v>927</v>
      </c>
      <c r="C880" t="s">
        <v>17</v>
      </c>
      <c r="D880">
        <v>4015.06</v>
      </c>
      <c r="E880" t="s">
        <v>37</v>
      </c>
      <c r="F880" t="s">
        <v>25</v>
      </c>
      <c r="G880" t="s">
        <v>13</v>
      </c>
      <c r="H880" t="s">
        <v>57</v>
      </c>
      <c r="I880" t="s">
        <v>39</v>
      </c>
      <c r="J880" t="str">
        <f>VLOOKUP(Table1[[#This Row],[City]],$M$3:$N$12,2,0)</f>
        <v>Colorado</v>
      </c>
    </row>
    <row r="881" spans="1:10" x14ac:dyDescent="0.25">
      <c r="A881" s="1">
        <v>46171</v>
      </c>
      <c r="B881" t="s">
        <v>928</v>
      </c>
      <c r="C881" t="s">
        <v>17</v>
      </c>
      <c r="D881">
        <v>4093.15</v>
      </c>
      <c r="E881" t="s">
        <v>24</v>
      </c>
      <c r="F881" t="s">
        <v>33</v>
      </c>
      <c r="G881" t="s">
        <v>26</v>
      </c>
      <c r="H881" t="s">
        <v>38</v>
      </c>
      <c r="I881" t="s">
        <v>31</v>
      </c>
      <c r="J881" t="str">
        <f>VLOOKUP(Table1[[#This Row],[City]],$M$3:$N$12,2,0)</f>
        <v>New York</v>
      </c>
    </row>
    <row r="882" spans="1:10" x14ac:dyDescent="0.25">
      <c r="A882" s="1">
        <v>46172</v>
      </c>
      <c r="B882" t="s">
        <v>929</v>
      </c>
      <c r="C882" t="s">
        <v>17</v>
      </c>
      <c r="D882">
        <v>4285.0200000000004</v>
      </c>
      <c r="E882" t="s">
        <v>18</v>
      </c>
      <c r="F882" t="s">
        <v>12</v>
      </c>
      <c r="G882" t="s">
        <v>52</v>
      </c>
      <c r="H882" t="s">
        <v>42</v>
      </c>
      <c r="I882" t="s">
        <v>45</v>
      </c>
      <c r="J882" t="str">
        <f>VLOOKUP(Table1[[#This Row],[City]],$M$3:$N$12,2,0)</f>
        <v>Texas</v>
      </c>
    </row>
    <row r="883" spans="1:10" x14ac:dyDescent="0.25">
      <c r="A883" s="1">
        <v>46173</v>
      </c>
      <c r="B883" t="s">
        <v>930</v>
      </c>
      <c r="C883" t="s">
        <v>10</v>
      </c>
      <c r="D883">
        <v>2567.5</v>
      </c>
      <c r="E883" t="s">
        <v>24</v>
      </c>
      <c r="F883" t="s">
        <v>12</v>
      </c>
      <c r="G883" t="s">
        <v>26</v>
      </c>
      <c r="H883" t="s">
        <v>38</v>
      </c>
      <c r="I883" t="s">
        <v>45</v>
      </c>
      <c r="J883" t="str">
        <f>VLOOKUP(Table1[[#This Row],[City]],$M$3:$N$12,2,0)</f>
        <v>Texas</v>
      </c>
    </row>
    <row r="884" spans="1:10" x14ac:dyDescent="0.25">
      <c r="A884" s="1">
        <v>46174</v>
      </c>
      <c r="B884" t="s">
        <v>931</v>
      </c>
      <c r="C884" t="s">
        <v>10</v>
      </c>
      <c r="D884">
        <v>4415.53</v>
      </c>
      <c r="E884" t="s">
        <v>41</v>
      </c>
      <c r="F884" t="s">
        <v>12</v>
      </c>
      <c r="G884" t="s">
        <v>13</v>
      </c>
      <c r="H884" t="s">
        <v>21</v>
      </c>
      <c r="I884" t="s">
        <v>28</v>
      </c>
      <c r="J884" t="str">
        <f>VLOOKUP(Table1[[#This Row],[City]],$M$3:$N$12,2,0)</f>
        <v>Illinois</v>
      </c>
    </row>
    <row r="885" spans="1:10" x14ac:dyDescent="0.25">
      <c r="A885" s="1">
        <v>46175</v>
      </c>
      <c r="B885" t="s">
        <v>932</v>
      </c>
      <c r="C885" t="s">
        <v>17</v>
      </c>
      <c r="D885">
        <v>3109.72</v>
      </c>
      <c r="E885" t="s">
        <v>11</v>
      </c>
      <c r="F885" t="s">
        <v>19</v>
      </c>
      <c r="G885" t="s">
        <v>20</v>
      </c>
      <c r="H885" t="s">
        <v>21</v>
      </c>
      <c r="I885" t="s">
        <v>75</v>
      </c>
      <c r="J885" t="str">
        <f>VLOOKUP(Table1[[#This Row],[City]],$M$3:$N$12,2,0)</f>
        <v>Texas</v>
      </c>
    </row>
    <row r="886" spans="1:10" x14ac:dyDescent="0.25">
      <c r="A886" s="1">
        <v>46176</v>
      </c>
      <c r="B886" t="s">
        <v>933</v>
      </c>
      <c r="C886" t="s">
        <v>17</v>
      </c>
      <c r="D886">
        <v>2096.36</v>
      </c>
      <c r="E886" t="s">
        <v>18</v>
      </c>
      <c r="F886" t="s">
        <v>33</v>
      </c>
      <c r="G886" t="s">
        <v>52</v>
      </c>
      <c r="H886" t="s">
        <v>38</v>
      </c>
      <c r="I886" t="s">
        <v>31</v>
      </c>
      <c r="J886" t="str">
        <f>VLOOKUP(Table1[[#This Row],[City]],$M$3:$N$12,2,0)</f>
        <v>New York</v>
      </c>
    </row>
    <row r="887" spans="1:10" x14ac:dyDescent="0.25">
      <c r="A887" s="1">
        <v>46177</v>
      </c>
      <c r="B887" t="s">
        <v>934</v>
      </c>
      <c r="C887" t="s">
        <v>10</v>
      </c>
      <c r="D887">
        <v>3815.3</v>
      </c>
      <c r="E887" t="s">
        <v>24</v>
      </c>
      <c r="F887" t="s">
        <v>19</v>
      </c>
      <c r="G887" t="s">
        <v>20</v>
      </c>
      <c r="H887" t="s">
        <v>67</v>
      </c>
      <c r="I887" t="s">
        <v>31</v>
      </c>
      <c r="J887" t="str">
        <f>VLOOKUP(Table1[[#This Row],[City]],$M$3:$N$12,2,0)</f>
        <v>New York</v>
      </c>
    </row>
    <row r="888" spans="1:10" x14ac:dyDescent="0.25">
      <c r="A888" s="1">
        <v>46178</v>
      </c>
      <c r="B888" t="s">
        <v>935</v>
      </c>
      <c r="C888" t="s">
        <v>10</v>
      </c>
      <c r="D888">
        <v>3619.66</v>
      </c>
      <c r="E888" t="s">
        <v>30</v>
      </c>
      <c r="F888" t="s">
        <v>19</v>
      </c>
      <c r="G888" t="s">
        <v>13</v>
      </c>
      <c r="H888" t="s">
        <v>14</v>
      </c>
      <c r="I888" t="s">
        <v>63</v>
      </c>
      <c r="J888" t="str">
        <f>VLOOKUP(Table1[[#This Row],[City]],$M$3:$N$12,2,0)</f>
        <v>Washington</v>
      </c>
    </row>
    <row r="889" spans="1:10" x14ac:dyDescent="0.25">
      <c r="A889" s="1">
        <v>46179</v>
      </c>
      <c r="B889" t="s">
        <v>936</v>
      </c>
      <c r="C889" t="s">
        <v>10</v>
      </c>
      <c r="D889">
        <v>3633.63</v>
      </c>
      <c r="E889" t="s">
        <v>11</v>
      </c>
      <c r="F889" t="s">
        <v>33</v>
      </c>
      <c r="G889" t="s">
        <v>52</v>
      </c>
      <c r="H889" t="s">
        <v>21</v>
      </c>
      <c r="I889" t="s">
        <v>43</v>
      </c>
      <c r="J889" t="str">
        <f>VLOOKUP(Table1[[#This Row],[City]],$M$3:$N$12,2,0)</f>
        <v>Massachusetts</v>
      </c>
    </row>
    <row r="890" spans="1:10" x14ac:dyDescent="0.25">
      <c r="A890" s="1">
        <v>46180</v>
      </c>
      <c r="B890" t="s">
        <v>937</v>
      </c>
      <c r="C890" t="s">
        <v>10</v>
      </c>
      <c r="D890">
        <v>1674.3</v>
      </c>
      <c r="E890" t="s">
        <v>61</v>
      </c>
      <c r="F890" t="s">
        <v>25</v>
      </c>
      <c r="G890" t="s">
        <v>34</v>
      </c>
      <c r="H890" t="s">
        <v>67</v>
      </c>
      <c r="I890" t="s">
        <v>63</v>
      </c>
      <c r="J890" t="str">
        <f>VLOOKUP(Table1[[#This Row],[City]],$M$3:$N$12,2,0)</f>
        <v>Washington</v>
      </c>
    </row>
    <row r="891" spans="1:10" x14ac:dyDescent="0.25">
      <c r="A891" s="1">
        <v>46181</v>
      </c>
      <c r="B891" t="s">
        <v>938</v>
      </c>
      <c r="C891" t="s">
        <v>10</v>
      </c>
      <c r="D891">
        <v>1090.17</v>
      </c>
      <c r="E891" t="s">
        <v>11</v>
      </c>
      <c r="F891" t="s">
        <v>19</v>
      </c>
      <c r="G891" t="s">
        <v>20</v>
      </c>
      <c r="H891" t="s">
        <v>57</v>
      </c>
      <c r="I891" t="s">
        <v>31</v>
      </c>
      <c r="J891" t="str">
        <f>VLOOKUP(Table1[[#This Row],[City]],$M$3:$N$12,2,0)</f>
        <v>New York</v>
      </c>
    </row>
    <row r="892" spans="1:10" x14ac:dyDescent="0.25">
      <c r="A892" s="1">
        <v>46182</v>
      </c>
      <c r="B892" t="s">
        <v>939</v>
      </c>
      <c r="C892" t="s">
        <v>10</v>
      </c>
      <c r="D892">
        <v>3288.63</v>
      </c>
      <c r="E892" t="s">
        <v>11</v>
      </c>
      <c r="F892" t="s">
        <v>12</v>
      </c>
      <c r="G892" t="s">
        <v>26</v>
      </c>
      <c r="H892" t="s">
        <v>21</v>
      </c>
      <c r="I892" t="s">
        <v>15</v>
      </c>
      <c r="J892" t="str">
        <f>VLOOKUP(Table1[[#This Row],[City]],$M$3:$N$12,2,0)</f>
        <v>California</v>
      </c>
    </row>
    <row r="893" spans="1:10" x14ac:dyDescent="0.25">
      <c r="A893" s="1">
        <v>46183</v>
      </c>
      <c r="B893" t="s">
        <v>940</v>
      </c>
      <c r="C893" t="s">
        <v>17</v>
      </c>
      <c r="D893">
        <v>3174.86</v>
      </c>
      <c r="E893" t="s">
        <v>11</v>
      </c>
      <c r="F893" t="s">
        <v>33</v>
      </c>
      <c r="G893" t="s">
        <v>34</v>
      </c>
      <c r="H893" t="s">
        <v>38</v>
      </c>
      <c r="I893" t="s">
        <v>43</v>
      </c>
      <c r="J893" t="str">
        <f>VLOOKUP(Table1[[#This Row],[City]],$M$3:$N$12,2,0)</f>
        <v>Massachusetts</v>
      </c>
    </row>
    <row r="894" spans="1:10" x14ac:dyDescent="0.25">
      <c r="A894" s="1">
        <v>46184</v>
      </c>
      <c r="B894" t="s">
        <v>941</v>
      </c>
      <c r="C894" t="s">
        <v>10</v>
      </c>
      <c r="D894">
        <v>3891.4</v>
      </c>
      <c r="E894" t="s">
        <v>61</v>
      </c>
      <c r="F894" t="s">
        <v>33</v>
      </c>
      <c r="G894" t="s">
        <v>20</v>
      </c>
      <c r="H894" t="s">
        <v>48</v>
      </c>
      <c r="I894" t="s">
        <v>39</v>
      </c>
      <c r="J894" t="str">
        <f>VLOOKUP(Table1[[#This Row],[City]],$M$3:$N$12,2,0)</f>
        <v>Colorado</v>
      </c>
    </row>
    <row r="895" spans="1:10" x14ac:dyDescent="0.25">
      <c r="A895" s="1">
        <v>46185</v>
      </c>
      <c r="B895" t="s">
        <v>942</v>
      </c>
      <c r="C895" t="s">
        <v>17</v>
      </c>
      <c r="D895">
        <v>3457.24</v>
      </c>
      <c r="E895" t="s">
        <v>24</v>
      </c>
      <c r="F895" t="s">
        <v>25</v>
      </c>
      <c r="G895" t="s">
        <v>26</v>
      </c>
      <c r="H895" t="s">
        <v>21</v>
      </c>
      <c r="I895" t="s">
        <v>15</v>
      </c>
      <c r="J895" t="str">
        <f>VLOOKUP(Table1[[#This Row],[City]],$M$3:$N$12,2,0)</f>
        <v>California</v>
      </c>
    </row>
    <row r="896" spans="1:10" x14ac:dyDescent="0.25">
      <c r="A896" s="1">
        <v>46186</v>
      </c>
      <c r="B896" t="s">
        <v>943</v>
      </c>
      <c r="C896" t="s">
        <v>17</v>
      </c>
      <c r="D896">
        <v>2156.6999999999998</v>
      </c>
      <c r="E896" t="s">
        <v>41</v>
      </c>
      <c r="F896" t="s">
        <v>12</v>
      </c>
      <c r="G896" t="s">
        <v>34</v>
      </c>
      <c r="H896" t="s">
        <v>42</v>
      </c>
      <c r="I896" t="s">
        <v>31</v>
      </c>
      <c r="J896" t="str">
        <f>VLOOKUP(Table1[[#This Row],[City]],$M$3:$N$12,2,0)</f>
        <v>New York</v>
      </c>
    </row>
    <row r="897" spans="1:10" x14ac:dyDescent="0.25">
      <c r="A897" s="1">
        <v>46187</v>
      </c>
      <c r="B897" t="s">
        <v>944</v>
      </c>
      <c r="C897" t="s">
        <v>17</v>
      </c>
      <c r="D897">
        <v>2689.85</v>
      </c>
      <c r="E897" t="s">
        <v>47</v>
      </c>
      <c r="F897" t="s">
        <v>12</v>
      </c>
      <c r="G897" t="s">
        <v>52</v>
      </c>
      <c r="H897" t="s">
        <v>53</v>
      </c>
      <c r="I897" t="s">
        <v>63</v>
      </c>
      <c r="J897" t="str">
        <f>VLOOKUP(Table1[[#This Row],[City]],$M$3:$N$12,2,0)</f>
        <v>Washington</v>
      </c>
    </row>
    <row r="898" spans="1:10" x14ac:dyDescent="0.25">
      <c r="A898" s="1">
        <v>46188</v>
      </c>
      <c r="B898" t="s">
        <v>945</v>
      </c>
      <c r="C898" t="s">
        <v>10</v>
      </c>
      <c r="D898">
        <v>4930.84</v>
      </c>
      <c r="E898" t="s">
        <v>11</v>
      </c>
      <c r="F898" t="s">
        <v>33</v>
      </c>
      <c r="G898" t="s">
        <v>52</v>
      </c>
      <c r="H898" t="s">
        <v>27</v>
      </c>
      <c r="I898" t="s">
        <v>31</v>
      </c>
      <c r="J898" t="str">
        <f>VLOOKUP(Table1[[#This Row],[City]],$M$3:$N$12,2,0)</f>
        <v>New York</v>
      </c>
    </row>
    <row r="899" spans="1:10" x14ac:dyDescent="0.25">
      <c r="A899" s="1">
        <v>46189</v>
      </c>
      <c r="B899" t="s">
        <v>946</v>
      </c>
      <c r="C899" t="s">
        <v>17</v>
      </c>
      <c r="D899">
        <v>1248.02</v>
      </c>
      <c r="E899" t="s">
        <v>18</v>
      </c>
      <c r="F899" t="s">
        <v>19</v>
      </c>
      <c r="G899" t="s">
        <v>20</v>
      </c>
      <c r="H899" t="s">
        <v>53</v>
      </c>
      <c r="I899" t="s">
        <v>75</v>
      </c>
      <c r="J899" t="str">
        <f>VLOOKUP(Table1[[#This Row],[City]],$M$3:$N$12,2,0)</f>
        <v>Texas</v>
      </c>
    </row>
    <row r="900" spans="1:10" x14ac:dyDescent="0.25">
      <c r="A900" s="1">
        <v>46190</v>
      </c>
      <c r="B900" t="s">
        <v>947</v>
      </c>
      <c r="C900" t="s">
        <v>10</v>
      </c>
      <c r="D900">
        <v>3158.62</v>
      </c>
      <c r="E900" t="s">
        <v>61</v>
      </c>
      <c r="F900" t="s">
        <v>33</v>
      </c>
      <c r="G900" t="s">
        <v>52</v>
      </c>
      <c r="H900" t="s">
        <v>38</v>
      </c>
      <c r="I900" t="s">
        <v>63</v>
      </c>
      <c r="J900" t="str">
        <f>VLOOKUP(Table1[[#This Row],[City]],$M$3:$N$12,2,0)</f>
        <v>Washington</v>
      </c>
    </row>
    <row r="901" spans="1:10" x14ac:dyDescent="0.25">
      <c r="A901" s="1">
        <v>46191</v>
      </c>
      <c r="B901" t="s">
        <v>948</v>
      </c>
      <c r="C901" t="s">
        <v>17</v>
      </c>
      <c r="D901">
        <v>3330.08</v>
      </c>
      <c r="E901" t="s">
        <v>61</v>
      </c>
      <c r="F901" t="s">
        <v>12</v>
      </c>
      <c r="G901" t="s">
        <v>34</v>
      </c>
      <c r="H901" t="s">
        <v>53</v>
      </c>
      <c r="I901" t="s">
        <v>22</v>
      </c>
      <c r="J901" t="str">
        <f>VLOOKUP(Table1[[#This Row],[City]],$M$3:$N$12,2,0)</f>
        <v>California</v>
      </c>
    </row>
    <row r="902" spans="1:10" x14ac:dyDescent="0.25">
      <c r="A902" s="1">
        <v>46192</v>
      </c>
      <c r="B902" t="s">
        <v>949</v>
      </c>
      <c r="C902" t="s">
        <v>17</v>
      </c>
      <c r="D902">
        <v>4652.51</v>
      </c>
      <c r="E902" t="s">
        <v>61</v>
      </c>
      <c r="F902" t="s">
        <v>19</v>
      </c>
      <c r="G902" t="s">
        <v>26</v>
      </c>
      <c r="H902" t="s">
        <v>57</v>
      </c>
      <c r="I902" t="s">
        <v>58</v>
      </c>
      <c r="J902" t="str">
        <f>VLOOKUP(Table1[[#This Row],[City]],$M$3:$N$12,2,0)</f>
        <v>Florida</v>
      </c>
    </row>
    <row r="903" spans="1:10" x14ac:dyDescent="0.25">
      <c r="A903" s="1">
        <v>46193</v>
      </c>
      <c r="B903" t="s">
        <v>950</v>
      </c>
      <c r="C903" t="s">
        <v>10</v>
      </c>
      <c r="D903">
        <v>4754.96</v>
      </c>
      <c r="E903" t="s">
        <v>18</v>
      </c>
      <c r="F903" t="s">
        <v>33</v>
      </c>
      <c r="G903" t="s">
        <v>52</v>
      </c>
      <c r="H903" t="s">
        <v>27</v>
      </c>
      <c r="I903" t="s">
        <v>58</v>
      </c>
      <c r="J903" t="str">
        <f>VLOOKUP(Table1[[#This Row],[City]],$M$3:$N$12,2,0)</f>
        <v>Florida</v>
      </c>
    </row>
    <row r="904" spans="1:10" x14ac:dyDescent="0.25">
      <c r="A904" s="1">
        <v>46194</v>
      </c>
      <c r="B904" t="s">
        <v>951</v>
      </c>
      <c r="C904" t="s">
        <v>17</v>
      </c>
      <c r="D904">
        <v>2341.23</v>
      </c>
      <c r="E904" t="s">
        <v>18</v>
      </c>
      <c r="F904" t="s">
        <v>25</v>
      </c>
      <c r="G904" t="s">
        <v>26</v>
      </c>
      <c r="H904" t="s">
        <v>67</v>
      </c>
      <c r="I904" t="s">
        <v>28</v>
      </c>
      <c r="J904" t="str">
        <f>VLOOKUP(Table1[[#This Row],[City]],$M$3:$N$12,2,0)</f>
        <v>Illinois</v>
      </c>
    </row>
    <row r="905" spans="1:10" x14ac:dyDescent="0.25">
      <c r="A905" s="1">
        <v>46195</v>
      </c>
      <c r="B905" t="s">
        <v>952</v>
      </c>
      <c r="C905" t="s">
        <v>10</v>
      </c>
      <c r="D905">
        <v>1400.27</v>
      </c>
      <c r="E905" t="s">
        <v>11</v>
      </c>
      <c r="F905" t="s">
        <v>19</v>
      </c>
      <c r="G905" t="s">
        <v>34</v>
      </c>
      <c r="H905" t="s">
        <v>21</v>
      </c>
      <c r="I905" t="s">
        <v>75</v>
      </c>
      <c r="J905" t="str">
        <f>VLOOKUP(Table1[[#This Row],[City]],$M$3:$N$12,2,0)</f>
        <v>Texas</v>
      </c>
    </row>
    <row r="906" spans="1:10" x14ac:dyDescent="0.25">
      <c r="A906" s="1">
        <v>46196</v>
      </c>
      <c r="B906" t="s">
        <v>953</v>
      </c>
      <c r="C906" t="s">
        <v>17</v>
      </c>
      <c r="D906">
        <v>3062.96</v>
      </c>
      <c r="E906" t="s">
        <v>41</v>
      </c>
      <c r="F906" t="s">
        <v>25</v>
      </c>
      <c r="G906" t="s">
        <v>20</v>
      </c>
      <c r="H906" t="s">
        <v>35</v>
      </c>
      <c r="I906" t="s">
        <v>43</v>
      </c>
      <c r="J906" t="str">
        <f>VLOOKUP(Table1[[#This Row],[City]],$M$3:$N$12,2,0)</f>
        <v>Massachusetts</v>
      </c>
    </row>
    <row r="907" spans="1:10" x14ac:dyDescent="0.25">
      <c r="A907" s="1">
        <v>46197</v>
      </c>
      <c r="B907" t="s">
        <v>954</v>
      </c>
      <c r="C907" t="s">
        <v>17</v>
      </c>
      <c r="D907">
        <v>4908.6499999999996</v>
      </c>
      <c r="E907" t="s">
        <v>11</v>
      </c>
      <c r="F907" t="s">
        <v>12</v>
      </c>
      <c r="G907" t="s">
        <v>34</v>
      </c>
      <c r="H907" t="s">
        <v>38</v>
      </c>
      <c r="I907" t="s">
        <v>22</v>
      </c>
      <c r="J907" t="str">
        <f>VLOOKUP(Table1[[#This Row],[City]],$M$3:$N$12,2,0)</f>
        <v>California</v>
      </c>
    </row>
    <row r="908" spans="1:10" x14ac:dyDescent="0.25">
      <c r="A908" s="1">
        <v>46198</v>
      </c>
      <c r="B908" t="s">
        <v>955</v>
      </c>
      <c r="C908" t="s">
        <v>17</v>
      </c>
      <c r="D908">
        <v>2535.67</v>
      </c>
      <c r="E908" t="s">
        <v>37</v>
      </c>
      <c r="F908" t="s">
        <v>25</v>
      </c>
      <c r="G908" t="s">
        <v>13</v>
      </c>
      <c r="H908" t="s">
        <v>53</v>
      </c>
      <c r="I908" t="s">
        <v>75</v>
      </c>
      <c r="J908" t="str">
        <f>VLOOKUP(Table1[[#This Row],[City]],$M$3:$N$12,2,0)</f>
        <v>Texas</v>
      </c>
    </row>
    <row r="909" spans="1:10" x14ac:dyDescent="0.25">
      <c r="A909" s="1">
        <v>46199</v>
      </c>
      <c r="B909" t="s">
        <v>956</v>
      </c>
      <c r="C909" t="s">
        <v>10</v>
      </c>
      <c r="D909">
        <v>2988.82</v>
      </c>
      <c r="E909" t="s">
        <v>51</v>
      </c>
      <c r="F909" t="s">
        <v>12</v>
      </c>
      <c r="G909" t="s">
        <v>20</v>
      </c>
      <c r="H909" t="s">
        <v>35</v>
      </c>
      <c r="I909" t="s">
        <v>15</v>
      </c>
      <c r="J909" t="str">
        <f>VLOOKUP(Table1[[#This Row],[City]],$M$3:$N$12,2,0)</f>
        <v>California</v>
      </c>
    </row>
    <row r="910" spans="1:10" x14ac:dyDescent="0.25">
      <c r="A910" s="1">
        <v>46200</v>
      </c>
      <c r="B910" t="s">
        <v>957</v>
      </c>
      <c r="C910" t="s">
        <v>17</v>
      </c>
      <c r="D910">
        <v>4996.68</v>
      </c>
      <c r="E910" t="s">
        <v>30</v>
      </c>
      <c r="F910" t="s">
        <v>12</v>
      </c>
      <c r="G910" t="s">
        <v>13</v>
      </c>
      <c r="H910" t="s">
        <v>67</v>
      </c>
      <c r="I910" t="s">
        <v>43</v>
      </c>
      <c r="J910" t="str">
        <f>VLOOKUP(Table1[[#This Row],[City]],$M$3:$N$12,2,0)</f>
        <v>Massachusetts</v>
      </c>
    </row>
    <row r="911" spans="1:10" x14ac:dyDescent="0.25">
      <c r="A911" s="1">
        <v>46201</v>
      </c>
      <c r="B911" t="s">
        <v>958</v>
      </c>
      <c r="C911" t="s">
        <v>17</v>
      </c>
      <c r="D911">
        <v>2520.83</v>
      </c>
      <c r="E911" t="s">
        <v>24</v>
      </c>
      <c r="F911" t="s">
        <v>12</v>
      </c>
      <c r="G911" t="s">
        <v>13</v>
      </c>
      <c r="H911" t="s">
        <v>53</v>
      </c>
      <c r="I911" t="s">
        <v>31</v>
      </c>
      <c r="J911" t="str">
        <f>VLOOKUP(Table1[[#This Row],[City]],$M$3:$N$12,2,0)</f>
        <v>New York</v>
      </c>
    </row>
    <row r="912" spans="1:10" x14ac:dyDescent="0.25">
      <c r="A912" s="1">
        <v>46202</v>
      </c>
      <c r="B912" t="s">
        <v>959</v>
      </c>
      <c r="C912" t="s">
        <v>17</v>
      </c>
      <c r="D912">
        <v>1816.52</v>
      </c>
      <c r="E912" t="s">
        <v>47</v>
      </c>
      <c r="F912" t="s">
        <v>12</v>
      </c>
      <c r="G912" t="s">
        <v>13</v>
      </c>
      <c r="H912" t="s">
        <v>38</v>
      </c>
      <c r="I912" t="s">
        <v>45</v>
      </c>
      <c r="J912" t="str">
        <f>VLOOKUP(Table1[[#This Row],[City]],$M$3:$N$12,2,0)</f>
        <v>Texas</v>
      </c>
    </row>
    <row r="913" spans="1:10" x14ac:dyDescent="0.25">
      <c r="A913" s="1">
        <v>46203</v>
      </c>
      <c r="B913" t="s">
        <v>960</v>
      </c>
      <c r="C913" t="s">
        <v>17</v>
      </c>
      <c r="D913">
        <v>2586.46</v>
      </c>
      <c r="E913" t="s">
        <v>61</v>
      </c>
      <c r="F913" t="s">
        <v>25</v>
      </c>
      <c r="G913" t="s">
        <v>52</v>
      </c>
      <c r="H913" t="s">
        <v>53</v>
      </c>
      <c r="I913" t="s">
        <v>28</v>
      </c>
      <c r="J913" t="str">
        <f>VLOOKUP(Table1[[#This Row],[City]],$M$3:$N$12,2,0)</f>
        <v>Illinois</v>
      </c>
    </row>
    <row r="914" spans="1:10" x14ac:dyDescent="0.25">
      <c r="A914" s="1">
        <v>46204</v>
      </c>
      <c r="B914" t="s">
        <v>961</v>
      </c>
      <c r="C914" t="s">
        <v>17</v>
      </c>
      <c r="D914">
        <v>1196.0899999999999</v>
      </c>
      <c r="E914" t="s">
        <v>51</v>
      </c>
      <c r="F914" t="s">
        <v>19</v>
      </c>
      <c r="G914" t="s">
        <v>52</v>
      </c>
      <c r="H914" t="s">
        <v>38</v>
      </c>
      <c r="I914" t="s">
        <v>58</v>
      </c>
      <c r="J914" t="str">
        <f>VLOOKUP(Table1[[#This Row],[City]],$M$3:$N$12,2,0)</f>
        <v>Florida</v>
      </c>
    </row>
    <row r="915" spans="1:10" x14ac:dyDescent="0.25">
      <c r="A915" s="1">
        <v>46205</v>
      </c>
      <c r="B915" t="s">
        <v>962</v>
      </c>
      <c r="C915" t="s">
        <v>10</v>
      </c>
      <c r="D915">
        <v>4683.68</v>
      </c>
      <c r="E915" t="s">
        <v>30</v>
      </c>
      <c r="F915" t="s">
        <v>19</v>
      </c>
      <c r="G915" t="s">
        <v>52</v>
      </c>
      <c r="H915" t="s">
        <v>38</v>
      </c>
      <c r="I915" t="s">
        <v>75</v>
      </c>
      <c r="J915" t="str">
        <f>VLOOKUP(Table1[[#This Row],[City]],$M$3:$N$12,2,0)</f>
        <v>Texas</v>
      </c>
    </row>
    <row r="916" spans="1:10" x14ac:dyDescent="0.25">
      <c r="A916" s="1">
        <v>46206</v>
      </c>
      <c r="B916" t="s">
        <v>963</v>
      </c>
      <c r="C916" t="s">
        <v>10</v>
      </c>
      <c r="D916">
        <v>1959.18</v>
      </c>
      <c r="E916" t="s">
        <v>61</v>
      </c>
      <c r="F916" t="s">
        <v>33</v>
      </c>
      <c r="G916" t="s">
        <v>52</v>
      </c>
      <c r="H916" t="s">
        <v>42</v>
      </c>
      <c r="I916" t="s">
        <v>75</v>
      </c>
      <c r="J916" t="str">
        <f>VLOOKUP(Table1[[#This Row],[City]],$M$3:$N$12,2,0)</f>
        <v>Texas</v>
      </c>
    </row>
    <row r="917" spans="1:10" x14ac:dyDescent="0.25">
      <c r="A917" s="1">
        <v>46207</v>
      </c>
      <c r="B917" t="s">
        <v>964</v>
      </c>
      <c r="C917" t="s">
        <v>17</v>
      </c>
      <c r="D917">
        <v>1809.56</v>
      </c>
      <c r="E917" t="s">
        <v>47</v>
      </c>
      <c r="F917" t="s">
        <v>19</v>
      </c>
      <c r="G917" t="s">
        <v>13</v>
      </c>
      <c r="H917" t="s">
        <v>14</v>
      </c>
      <c r="I917" t="s">
        <v>58</v>
      </c>
      <c r="J917" t="str">
        <f>VLOOKUP(Table1[[#This Row],[City]],$M$3:$N$12,2,0)</f>
        <v>Florida</v>
      </c>
    </row>
    <row r="918" spans="1:10" x14ac:dyDescent="0.25">
      <c r="A918" s="1">
        <v>46208</v>
      </c>
      <c r="B918" t="s">
        <v>965</v>
      </c>
      <c r="C918" t="s">
        <v>10</v>
      </c>
      <c r="D918">
        <v>3532.72</v>
      </c>
      <c r="E918" t="s">
        <v>30</v>
      </c>
      <c r="F918" t="s">
        <v>19</v>
      </c>
      <c r="G918" t="s">
        <v>26</v>
      </c>
      <c r="H918" t="s">
        <v>67</v>
      </c>
      <c r="I918" t="s">
        <v>22</v>
      </c>
      <c r="J918" t="str">
        <f>VLOOKUP(Table1[[#This Row],[City]],$M$3:$N$12,2,0)</f>
        <v>California</v>
      </c>
    </row>
    <row r="919" spans="1:10" x14ac:dyDescent="0.25">
      <c r="A919" s="1">
        <v>46209</v>
      </c>
      <c r="B919" t="s">
        <v>966</v>
      </c>
      <c r="C919" t="s">
        <v>10</v>
      </c>
      <c r="D919">
        <v>3784.53</v>
      </c>
      <c r="E919" t="s">
        <v>41</v>
      </c>
      <c r="F919" t="s">
        <v>25</v>
      </c>
      <c r="G919" t="s">
        <v>20</v>
      </c>
      <c r="H919" t="s">
        <v>53</v>
      </c>
      <c r="I919" t="s">
        <v>63</v>
      </c>
      <c r="J919" t="str">
        <f>VLOOKUP(Table1[[#This Row],[City]],$M$3:$N$12,2,0)</f>
        <v>Washington</v>
      </c>
    </row>
    <row r="920" spans="1:10" x14ac:dyDescent="0.25">
      <c r="A920" s="1">
        <v>46210</v>
      </c>
      <c r="B920" t="s">
        <v>967</v>
      </c>
      <c r="C920" t="s">
        <v>17</v>
      </c>
      <c r="D920">
        <v>1552.01</v>
      </c>
      <c r="E920" t="s">
        <v>30</v>
      </c>
      <c r="F920" t="s">
        <v>12</v>
      </c>
      <c r="G920" t="s">
        <v>34</v>
      </c>
      <c r="H920" t="s">
        <v>67</v>
      </c>
      <c r="I920" t="s">
        <v>43</v>
      </c>
      <c r="J920" t="str">
        <f>VLOOKUP(Table1[[#This Row],[City]],$M$3:$N$12,2,0)</f>
        <v>Massachusetts</v>
      </c>
    </row>
    <row r="921" spans="1:10" x14ac:dyDescent="0.25">
      <c r="A921" s="1">
        <v>46211</v>
      </c>
      <c r="B921" t="s">
        <v>968</v>
      </c>
      <c r="C921" t="s">
        <v>10</v>
      </c>
      <c r="D921">
        <v>1719.24</v>
      </c>
      <c r="E921" t="s">
        <v>41</v>
      </c>
      <c r="F921" t="s">
        <v>25</v>
      </c>
      <c r="G921" t="s">
        <v>34</v>
      </c>
      <c r="H921" t="s">
        <v>14</v>
      </c>
      <c r="I921" t="s">
        <v>22</v>
      </c>
      <c r="J921" t="str">
        <f>VLOOKUP(Table1[[#This Row],[City]],$M$3:$N$12,2,0)</f>
        <v>California</v>
      </c>
    </row>
    <row r="922" spans="1:10" x14ac:dyDescent="0.25">
      <c r="A922" s="1">
        <v>46212</v>
      </c>
      <c r="B922" t="s">
        <v>969</v>
      </c>
      <c r="C922" t="s">
        <v>17</v>
      </c>
      <c r="D922">
        <v>2329.86</v>
      </c>
      <c r="E922" t="s">
        <v>51</v>
      </c>
      <c r="F922" t="s">
        <v>19</v>
      </c>
      <c r="G922" t="s">
        <v>52</v>
      </c>
      <c r="H922" t="s">
        <v>67</v>
      </c>
      <c r="I922" t="s">
        <v>45</v>
      </c>
      <c r="J922" t="str">
        <f>VLOOKUP(Table1[[#This Row],[City]],$M$3:$N$12,2,0)</f>
        <v>Texas</v>
      </c>
    </row>
    <row r="923" spans="1:10" x14ac:dyDescent="0.25">
      <c r="A923" s="1">
        <v>46213</v>
      </c>
      <c r="B923" t="s">
        <v>970</v>
      </c>
      <c r="C923" t="s">
        <v>17</v>
      </c>
      <c r="D923">
        <v>3563.97</v>
      </c>
      <c r="E923" t="s">
        <v>18</v>
      </c>
      <c r="F923" t="s">
        <v>19</v>
      </c>
      <c r="G923" t="s">
        <v>26</v>
      </c>
      <c r="H923" t="s">
        <v>14</v>
      </c>
      <c r="I923" t="s">
        <v>75</v>
      </c>
      <c r="J923" t="str">
        <f>VLOOKUP(Table1[[#This Row],[City]],$M$3:$N$12,2,0)</f>
        <v>Texas</v>
      </c>
    </row>
    <row r="924" spans="1:10" x14ac:dyDescent="0.25">
      <c r="A924" s="1">
        <v>46214</v>
      </c>
      <c r="B924" t="s">
        <v>971</v>
      </c>
      <c r="C924" t="s">
        <v>10</v>
      </c>
      <c r="D924">
        <v>1478.07</v>
      </c>
      <c r="E924" t="s">
        <v>24</v>
      </c>
      <c r="F924" t="s">
        <v>33</v>
      </c>
      <c r="G924" t="s">
        <v>34</v>
      </c>
      <c r="H924" t="s">
        <v>21</v>
      </c>
      <c r="I924" t="s">
        <v>43</v>
      </c>
      <c r="J924" t="str">
        <f>VLOOKUP(Table1[[#This Row],[City]],$M$3:$N$12,2,0)</f>
        <v>Massachusetts</v>
      </c>
    </row>
    <row r="925" spans="1:10" x14ac:dyDescent="0.25">
      <c r="A925" s="1">
        <v>46215</v>
      </c>
      <c r="B925" t="s">
        <v>972</v>
      </c>
      <c r="C925" t="s">
        <v>10</v>
      </c>
      <c r="D925">
        <v>3928.58</v>
      </c>
      <c r="E925" t="s">
        <v>11</v>
      </c>
      <c r="F925" t="s">
        <v>19</v>
      </c>
      <c r="G925" t="s">
        <v>52</v>
      </c>
      <c r="H925" t="s">
        <v>21</v>
      </c>
      <c r="I925" t="s">
        <v>15</v>
      </c>
      <c r="J925" t="str">
        <f>VLOOKUP(Table1[[#This Row],[City]],$M$3:$N$12,2,0)</f>
        <v>California</v>
      </c>
    </row>
    <row r="926" spans="1:10" x14ac:dyDescent="0.25">
      <c r="A926" s="1">
        <v>46216</v>
      </c>
      <c r="B926" t="s">
        <v>973</v>
      </c>
      <c r="C926" t="s">
        <v>10</v>
      </c>
      <c r="D926">
        <v>3974.49</v>
      </c>
      <c r="E926" t="s">
        <v>37</v>
      </c>
      <c r="F926" t="s">
        <v>19</v>
      </c>
      <c r="G926" t="s">
        <v>13</v>
      </c>
      <c r="H926" t="s">
        <v>35</v>
      </c>
      <c r="I926" t="s">
        <v>45</v>
      </c>
      <c r="J926" t="str">
        <f>VLOOKUP(Table1[[#This Row],[City]],$M$3:$N$12,2,0)</f>
        <v>Texas</v>
      </c>
    </row>
    <row r="927" spans="1:10" x14ac:dyDescent="0.25">
      <c r="A927" s="1">
        <v>46217</v>
      </c>
      <c r="B927" t="s">
        <v>974</v>
      </c>
      <c r="C927" t="s">
        <v>10</v>
      </c>
      <c r="D927">
        <v>4902.46</v>
      </c>
      <c r="E927" t="s">
        <v>47</v>
      </c>
      <c r="F927" t="s">
        <v>25</v>
      </c>
      <c r="G927" t="s">
        <v>26</v>
      </c>
      <c r="H927" t="s">
        <v>35</v>
      </c>
      <c r="I927" t="s">
        <v>22</v>
      </c>
      <c r="J927" t="str">
        <f>VLOOKUP(Table1[[#This Row],[City]],$M$3:$N$12,2,0)</f>
        <v>California</v>
      </c>
    </row>
    <row r="928" spans="1:10" x14ac:dyDescent="0.25">
      <c r="A928" s="1">
        <v>46218</v>
      </c>
      <c r="B928" t="s">
        <v>975</v>
      </c>
      <c r="C928" t="s">
        <v>10</v>
      </c>
      <c r="D928">
        <v>3233.59</v>
      </c>
      <c r="E928" t="s">
        <v>41</v>
      </c>
      <c r="F928" t="s">
        <v>12</v>
      </c>
      <c r="G928" t="s">
        <v>34</v>
      </c>
      <c r="H928" t="s">
        <v>48</v>
      </c>
      <c r="I928" t="s">
        <v>15</v>
      </c>
      <c r="J928" t="str">
        <f>VLOOKUP(Table1[[#This Row],[City]],$M$3:$N$12,2,0)</f>
        <v>California</v>
      </c>
    </row>
    <row r="929" spans="1:10" x14ac:dyDescent="0.25">
      <c r="A929" s="1">
        <v>46219</v>
      </c>
      <c r="B929" t="s">
        <v>976</v>
      </c>
      <c r="C929" t="s">
        <v>10</v>
      </c>
      <c r="D929">
        <v>2821.94</v>
      </c>
      <c r="E929" t="s">
        <v>51</v>
      </c>
      <c r="F929" t="s">
        <v>33</v>
      </c>
      <c r="G929" t="s">
        <v>52</v>
      </c>
      <c r="H929" t="s">
        <v>57</v>
      </c>
      <c r="I929" t="s">
        <v>63</v>
      </c>
      <c r="J929" t="str">
        <f>VLOOKUP(Table1[[#This Row],[City]],$M$3:$N$12,2,0)</f>
        <v>Washington</v>
      </c>
    </row>
    <row r="930" spans="1:10" x14ac:dyDescent="0.25">
      <c r="A930" s="1">
        <v>46220</v>
      </c>
      <c r="B930" t="s">
        <v>977</v>
      </c>
      <c r="C930" t="s">
        <v>17</v>
      </c>
      <c r="D930">
        <v>3594.41</v>
      </c>
      <c r="E930" t="s">
        <v>51</v>
      </c>
      <c r="F930" t="s">
        <v>12</v>
      </c>
      <c r="G930" t="s">
        <v>52</v>
      </c>
      <c r="H930" t="s">
        <v>67</v>
      </c>
      <c r="I930" t="s">
        <v>28</v>
      </c>
      <c r="J930" t="str">
        <f>VLOOKUP(Table1[[#This Row],[City]],$M$3:$N$12,2,0)</f>
        <v>Illinois</v>
      </c>
    </row>
    <row r="931" spans="1:10" x14ac:dyDescent="0.25">
      <c r="A931" s="1">
        <v>46221</v>
      </c>
      <c r="B931" t="s">
        <v>978</v>
      </c>
      <c r="C931" t="s">
        <v>17</v>
      </c>
      <c r="D931">
        <v>3452.59</v>
      </c>
      <c r="E931" t="s">
        <v>37</v>
      </c>
      <c r="F931" t="s">
        <v>33</v>
      </c>
      <c r="G931" t="s">
        <v>52</v>
      </c>
      <c r="H931" t="s">
        <v>67</v>
      </c>
      <c r="I931" t="s">
        <v>43</v>
      </c>
      <c r="J931" t="str">
        <f>VLOOKUP(Table1[[#This Row],[City]],$M$3:$N$12,2,0)</f>
        <v>Massachusetts</v>
      </c>
    </row>
    <row r="932" spans="1:10" x14ac:dyDescent="0.25">
      <c r="A932" s="1">
        <v>46222</v>
      </c>
      <c r="B932" t="s">
        <v>979</v>
      </c>
      <c r="C932" t="s">
        <v>10</v>
      </c>
      <c r="D932">
        <v>2462.4</v>
      </c>
      <c r="E932" t="s">
        <v>47</v>
      </c>
      <c r="F932" t="s">
        <v>25</v>
      </c>
      <c r="G932" t="s">
        <v>52</v>
      </c>
      <c r="H932" t="s">
        <v>14</v>
      </c>
      <c r="I932" t="s">
        <v>63</v>
      </c>
      <c r="J932" t="str">
        <f>VLOOKUP(Table1[[#This Row],[City]],$M$3:$N$12,2,0)</f>
        <v>Washington</v>
      </c>
    </row>
    <row r="933" spans="1:10" x14ac:dyDescent="0.25">
      <c r="A933" s="1">
        <v>46223</v>
      </c>
      <c r="B933" t="s">
        <v>980</v>
      </c>
      <c r="C933" t="s">
        <v>10</v>
      </c>
      <c r="D933">
        <v>4516.3999999999996</v>
      </c>
      <c r="E933" t="s">
        <v>11</v>
      </c>
      <c r="F933" t="s">
        <v>19</v>
      </c>
      <c r="G933" t="s">
        <v>52</v>
      </c>
      <c r="H933" t="s">
        <v>14</v>
      </c>
      <c r="I933" t="s">
        <v>45</v>
      </c>
      <c r="J933" t="str">
        <f>VLOOKUP(Table1[[#This Row],[City]],$M$3:$N$12,2,0)</f>
        <v>Texas</v>
      </c>
    </row>
    <row r="934" spans="1:10" x14ac:dyDescent="0.25">
      <c r="A934" s="1">
        <v>46224</v>
      </c>
      <c r="B934" t="s">
        <v>981</v>
      </c>
      <c r="C934" t="s">
        <v>10</v>
      </c>
      <c r="D934">
        <v>1674.82</v>
      </c>
      <c r="E934" t="s">
        <v>47</v>
      </c>
      <c r="F934" t="s">
        <v>19</v>
      </c>
      <c r="G934" t="s">
        <v>52</v>
      </c>
      <c r="H934" t="s">
        <v>53</v>
      </c>
      <c r="I934" t="s">
        <v>43</v>
      </c>
      <c r="J934" t="str">
        <f>VLOOKUP(Table1[[#This Row],[City]],$M$3:$N$12,2,0)</f>
        <v>Massachusetts</v>
      </c>
    </row>
    <row r="935" spans="1:10" x14ac:dyDescent="0.25">
      <c r="A935" s="1">
        <v>46225</v>
      </c>
      <c r="B935" t="s">
        <v>982</v>
      </c>
      <c r="C935" t="s">
        <v>17</v>
      </c>
      <c r="D935">
        <v>3262.35</v>
      </c>
      <c r="E935" t="s">
        <v>61</v>
      </c>
      <c r="F935" t="s">
        <v>12</v>
      </c>
      <c r="G935" t="s">
        <v>34</v>
      </c>
      <c r="H935" t="s">
        <v>35</v>
      </c>
      <c r="I935" t="s">
        <v>28</v>
      </c>
      <c r="J935" t="str">
        <f>VLOOKUP(Table1[[#This Row],[City]],$M$3:$N$12,2,0)</f>
        <v>Illinois</v>
      </c>
    </row>
    <row r="936" spans="1:10" x14ac:dyDescent="0.25">
      <c r="A936" s="1">
        <v>46226</v>
      </c>
      <c r="B936" t="s">
        <v>983</v>
      </c>
      <c r="C936" t="s">
        <v>10</v>
      </c>
      <c r="D936">
        <v>2428.73</v>
      </c>
      <c r="E936" t="s">
        <v>61</v>
      </c>
      <c r="F936" t="s">
        <v>19</v>
      </c>
      <c r="G936" t="s">
        <v>26</v>
      </c>
      <c r="H936" t="s">
        <v>21</v>
      </c>
      <c r="I936" t="s">
        <v>75</v>
      </c>
      <c r="J936" t="str">
        <f>VLOOKUP(Table1[[#This Row],[City]],$M$3:$N$12,2,0)</f>
        <v>Texas</v>
      </c>
    </row>
    <row r="937" spans="1:10" x14ac:dyDescent="0.25">
      <c r="A937" s="1">
        <v>46227</v>
      </c>
      <c r="B937" t="s">
        <v>984</v>
      </c>
      <c r="C937" t="s">
        <v>17</v>
      </c>
      <c r="D937">
        <v>1836.56</v>
      </c>
      <c r="E937" t="s">
        <v>24</v>
      </c>
      <c r="F937" t="s">
        <v>12</v>
      </c>
      <c r="G937" t="s">
        <v>34</v>
      </c>
      <c r="H937" t="s">
        <v>35</v>
      </c>
      <c r="I937" t="s">
        <v>75</v>
      </c>
      <c r="J937" t="str">
        <f>VLOOKUP(Table1[[#This Row],[City]],$M$3:$N$12,2,0)</f>
        <v>Texas</v>
      </c>
    </row>
    <row r="938" spans="1:10" x14ac:dyDescent="0.25">
      <c r="A938" s="1">
        <v>46228</v>
      </c>
      <c r="B938" t="s">
        <v>985</v>
      </c>
      <c r="C938" t="s">
        <v>10</v>
      </c>
      <c r="D938">
        <v>3042.63</v>
      </c>
      <c r="E938" t="s">
        <v>11</v>
      </c>
      <c r="F938" t="s">
        <v>25</v>
      </c>
      <c r="G938" t="s">
        <v>52</v>
      </c>
      <c r="H938" t="s">
        <v>14</v>
      </c>
      <c r="I938" t="s">
        <v>45</v>
      </c>
      <c r="J938" t="str">
        <f>VLOOKUP(Table1[[#This Row],[City]],$M$3:$N$12,2,0)</f>
        <v>Texas</v>
      </c>
    </row>
    <row r="939" spans="1:10" x14ac:dyDescent="0.25">
      <c r="A939" s="1">
        <v>46229</v>
      </c>
      <c r="B939" t="s">
        <v>986</v>
      </c>
      <c r="C939" t="s">
        <v>10</v>
      </c>
      <c r="D939">
        <v>1939.04</v>
      </c>
      <c r="E939" t="s">
        <v>37</v>
      </c>
      <c r="F939" t="s">
        <v>25</v>
      </c>
      <c r="G939" t="s">
        <v>34</v>
      </c>
      <c r="H939" t="s">
        <v>53</v>
      </c>
      <c r="I939" t="s">
        <v>58</v>
      </c>
      <c r="J939" t="str">
        <f>VLOOKUP(Table1[[#This Row],[City]],$M$3:$N$12,2,0)</f>
        <v>Florida</v>
      </c>
    </row>
    <row r="940" spans="1:10" x14ac:dyDescent="0.25">
      <c r="A940" s="1">
        <v>46230</v>
      </c>
      <c r="B940" t="s">
        <v>987</v>
      </c>
      <c r="C940" t="s">
        <v>17</v>
      </c>
      <c r="D940">
        <v>4382.84</v>
      </c>
      <c r="E940" t="s">
        <v>61</v>
      </c>
      <c r="F940" t="s">
        <v>25</v>
      </c>
      <c r="G940" t="s">
        <v>34</v>
      </c>
      <c r="H940" t="s">
        <v>53</v>
      </c>
      <c r="I940" t="s">
        <v>63</v>
      </c>
      <c r="J940" t="str">
        <f>VLOOKUP(Table1[[#This Row],[City]],$M$3:$N$12,2,0)</f>
        <v>Washington</v>
      </c>
    </row>
    <row r="941" spans="1:10" x14ac:dyDescent="0.25">
      <c r="A941" s="1">
        <v>46231</v>
      </c>
      <c r="B941" t="s">
        <v>988</v>
      </c>
      <c r="C941" t="s">
        <v>17</v>
      </c>
      <c r="D941">
        <v>4427.16</v>
      </c>
      <c r="E941" t="s">
        <v>51</v>
      </c>
      <c r="F941" t="s">
        <v>25</v>
      </c>
      <c r="G941" t="s">
        <v>20</v>
      </c>
      <c r="H941" t="s">
        <v>35</v>
      </c>
      <c r="I941" t="s">
        <v>39</v>
      </c>
      <c r="J941" t="str">
        <f>VLOOKUP(Table1[[#This Row],[City]],$M$3:$N$12,2,0)</f>
        <v>Colorado</v>
      </c>
    </row>
    <row r="942" spans="1:10" x14ac:dyDescent="0.25">
      <c r="A942" s="1">
        <v>46232</v>
      </c>
      <c r="B942" t="s">
        <v>989</v>
      </c>
      <c r="C942" t="s">
        <v>10</v>
      </c>
      <c r="D942">
        <v>3514.92</v>
      </c>
      <c r="E942" t="s">
        <v>37</v>
      </c>
      <c r="F942" t="s">
        <v>12</v>
      </c>
      <c r="G942" t="s">
        <v>34</v>
      </c>
      <c r="H942" t="s">
        <v>21</v>
      </c>
      <c r="I942" t="s">
        <v>22</v>
      </c>
      <c r="J942" t="str">
        <f>VLOOKUP(Table1[[#This Row],[City]],$M$3:$N$12,2,0)</f>
        <v>California</v>
      </c>
    </row>
    <row r="943" spans="1:10" x14ac:dyDescent="0.25">
      <c r="A943" s="1">
        <v>46233</v>
      </c>
      <c r="B943" t="s">
        <v>990</v>
      </c>
      <c r="C943" t="s">
        <v>17</v>
      </c>
      <c r="D943">
        <v>4726.78</v>
      </c>
      <c r="E943" t="s">
        <v>47</v>
      </c>
      <c r="F943" t="s">
        <v>25</v>
      </c>
      <c r="G943" t="s">
        <v>20</v>
      </c>
      <c r="H943" t="s">
        <v>67</v>
      </c>
      <c r="I943" t="s">
        <v>31</v>
      </c>
      <c r="J943" t="str">
        <f>VLOOKUP(Table1[[#This Row],[City]],$M$3:$N$12,2,0)</f>
        <v>New York</v>
      </c>
    </row>
    <row r="944" spans="1:10" x14ac:dyDescent="0.25">
      <c r="A944" s="1">
        <v>46234</v>
      </c>
      <c r="B944" t="s">
        <v>991</v>
      </c>
      <c r="C944" t="s">
        <v>17</v>
      </c>
      <c r="D944">
        <v>3225.69</v>
      </c>
      <c r="E944" t="s">
        <v>37</v>
      </c>
      <c r="F944" t="s">
        <v>12</v>
      </c>
      <c r="G944" t="s">
        <v>52</v>
      </c>
      <c r="H944" t="s">
        <v>35</v>
      </c>
      <c r="I944" t="s">
        <v>28</v>
      </c>
      <c r="J944" t="str">
        <f>VLOOKUP(Table1[[#This Row],[City]],$M$3:$N$12,2,0)</f>
        <v>Illinois</v>
      </c>
    </row>
    <row r="945" spans="1:10" x14ac:dyDescent="0.25">
      <c r="A945" s="1">
        <v>46235</v>
      </c>
      <c r="B945" t="s">
        <v>992</v>
      </c>
      <c r="C945" t="s">
        <v>10</v>
      </c>
      <c r="D945">
        <v>4691.2299999999996</v>
      </c>
      <c r="E945" t="s">
        <v>24</v>
      </c>
      <c r="F945" t="s">
        <v>19</v>
      </c>
      <c r="G945" t="s">
        <v>13</v>
      </c>
      <c r="H945" t="s">
        <v>35</v>
      </c>
      <c r="I945" t="s">
        <v>63</v>
      </c>
      <c r="J945" t="str">
        <f>VLOOKUP(Table1[[#This Row],[City]],$M$3:$N$12,2,0)</f>
        <v>Washington</v>
      </c>
    </row>
    <row r="946" spans="1:10" x14ac:dyDescent="0.25">
      <c r="A946" s="1">
        <v>46236</v>
      </c>
      <c r="B946" t="s">
        <v>993</v>
      </c>
      <c r="C946" t="s">
        <v>17</v>
      </c>
      <c r="D946">
        <v>3199.7</v>
      </c>
      <c r="E946" t="s">
        <v>30</v>
      </c>
      <c r="F946" t="s">
        <v>19</v>
      </c>
      <c r="G946" t="s">
        <v>20</v>
      </c>
      <c r="H946" t="s">
        <v>48</v>
      </c>
      <c r="I946" t="s">
        <v>43</v>
      </c>
      <c r="J946" t="str">
        <f>VLOOKUP(Table1[[#This Row],[City]],$M$3:$N$12,2,0)</f>
        <v>Massachusetts</v>
      </c>
    </row>
    <row r="947" spans="1:10" x14ac:dyDescent="0.25">
      <c r="A947" s="1">
        <v>46237</v>
      </c>
      <c r="B947" t="s">
        <v>994</v>
      </c>
      <c r="C947" t="s">
        <v>10</v>
      </c>
      <c r="D947">
        <v>1871.68</v>
      </c>
      <c r="E947" t="s">
        <v>61</v>
      </c>
      <c r="F947" t="s">
        <v>25</v>
      </c>
      <c r="G947" t="s">
        <v>13</v>
      </c>
      <c r="H947" t="s">
        <v>53</v>
      </c>
      <c r="I947" t="s">
        <v>45</v>
      </c>
      <c r="J947" t="str">
        <f>VLOOKUP(Table1[[#This Row],[City]],$M$3:$N$12,2,0)</f>
        <v>Texas</v>
      </c>
    </row>
    <row r="948" spans="1:10" x14ac:dyDescent="0.25">
      <c r="A948" s="1">
        <v>46238</v>
      </c>
      <c r="B948" t="s">
        <v>995</v>
      </c>
      <c r="C948" t="s">
        <v>17</v>
      </c>
      <c r="D948">
        <v>3628.22</v>
      </c>
      <c r="E948" t="s">
        <v>37</v>
      </c>
      <c r="F948" t="s">
        <v>12</v>
      </c>
      <c r="G948" t="s">
        <v>52</v>
      </c>
      <c r="H948" t="s">
        <v>27</v>
      </c>
      <c r="I948" t="s">
        <v>43</v>
      </c>
      <c r="J948" t="str">
        <f>VLOOKUP(Table1[[#This Row],[City]],$M$3:$N$12,2,0)</f>
        <v>Massachusetts</v>
      </c>
    </row>
    <row r="949" spans="1:10" x14ac:dyDescent="0.25">
      <c r="A949" s="1">
        <v>46239</v>
      </c>
      <c r="B949" t="s">
        <v>996</v>
      </c>
      <c r="C949" t="s">
        <v>10</v>
      </c>
      <c r="D949">
        <v>3875.83</v>
      </c>
      <c r="E949" t="s">
        <v>61</v>
      </c>
      <c r="F949" t="s">
        <v>33</v>
      </c>
      <c r="G949" t="s">
        <v>26</v>
      </c>
      <c r="H949" t="s">
        <v>53</v>
      </c>
      <c r="I949" t="s">
        <v>63</v>
      </c>
      <c r="J949" t="str">
        <f>VLOOKUP(Table1[[#This Row],[City]],$M$3:$N$12,2,0)</f>
        <v>Washington</v>
      </c>
    </row>
    <row r="950" spans="1:10" x14ac:dyDescent="0.25">
      <c r="A950" s="1">
        <v>46240</v>
      </c>
      <c r="B950" t="s">
        <v>997</v>
      </c>
      <c r="C950" t="s">
        <v>10</v>
      </c>
      <c r="D950">
        <v>4468.97</v>
      </c>
      <c r="E950" t="s">
        <v>30</v>
      </c>
      <c r="F950" t="s">
        <v>33</v>
      </c>
      <c r="G950" t="s">
        <v>34</v>
      </c>
      <c r="H950" t="s">
        <v>27</v>
      </c>
      <c r="I950" t="s">
        <v>43</v>
      </c>
      <c r="J950" t="str">
        <f>VLOOKUP(Table1[[#This Row],[City]],$M$3:$N$12,2,0)</f>
        <v>Massachusetts</v>
      </c>
    </row>
    <row r="951" spans="1:10" x14ac:dyDescent="0.25">
      <c r="A951" s="1">
        <v>46241</v>
      </c>
      <c r="B951" t="s">
        <v>998</v>
      </c>
      <c r="C951" t="s">
        <v>10</v>
      </c>
      <c r="D951">
        <v>1624.05</v>
      </c>
      <c r="E951" t="s">
        <v>18</v>
      </c>
      <c r="F951" t="s">
        <v>25</v>
      </c>
      <c r="G951" t="s">
        <v>34</v>
      </c>
      <c r="H951" t="s">
        <v>35</v>
      </c>
      <c r="I951" t="s">
        <v>28</v>
      </c>
      <c r="J951" t="str">
        <f>VLOOKUP(Table1[[#This Row],[City]],$M$3:$N$12,2,0)</f>
        <v>Illinois</v>
      </c>
    </row>
    <row r="952" spans="1:10" x14ac:dyDescent="0.25">
      <c r="A952" s="1">
        <v>46242</v>
      </c>
      <c r="B952" t="s">
        <v>999</v>
      </c>
      <c r="C952" t="s">
        <v>10</v>
      </c>
      <c r="D952">
        <v>1448.93</v>
      </c>
      <c r="E952" t="s">
        <v>24</v>
      </c>
      <c r="F952" t="s">
        <v>33</v>
      </c>
      <c r="G952" t="s">
        <v>20</v>
      </c>
      <c r="H952" t="s">
        <v>27</v>
      </c>
      <c r="I952" t="s">
        <v>63</v>
      </c>
      <c r="J952" t="str">
        <f>VLOOKUP(Table1[[#This Row],[City]],$M$3:$N$12,2,0)</f>
        <v>Washington</v>
      </c>
    </row>
    <row r="953" spans="1:10" x14ac:dyDescent="0.25">
      <c r="A953" s="1">
        <v>46243</v>
      </c>
      <c r="B953" t="s">
        <v>1000</v>
      </c>
      <c r="C953" t="s">
        <v>17</v>
      </c>
      <c r="D953">
        <v>1483.84</v>
      </c>
      <c r="E953" t="s">
        <v>18</v>
      </c>
      <c r="F953" t="s">
        <v>25</v>
      </c>
      <c r="G953" t="s">
        <v>20</v>
      </c>
      <c r="H953" t="s">
        <v>14</v>
      </c>
      <c r="I953" t="s">
        <v>45</v>
      </c>
      <c r="J953" t="str">
        <f>VLOOKUP(Table1[[#This Row],[City]],$M$3:$N$12,2,0)</f>
        <v>Texas</v>
      </c>
    </row>
    <row r="954" spans="1:10" x14ac:dyDescent="0.25">
      <c r="A954" s="1">
        <v>46244</v>
      </c>
      <c r="B954" t="s">
        <v>1001</v>
      </c>
      <c r="C954" t="s">
        <v>17</v>
      </c>
      <c r="D954">
        <v>2772.45</v>
      </c>
      <c r="E954" t="s">
        <v>51</v>
      </c>
      <c r="F954" t="s">
        <v>12</v>
      </c>
      <c r="G954" t="s">
        <v>52</v>
      </c>
      <c r="H954" t="s">
        <v>57</v>
      </c>
      <c r="I954" t="s">
        <v>39</v>
      </c>
      <c r="J954" t="str">
        <f>VLOOKUP(Table1[[#This Row],[City]],$M$3:$N$12,2,0)</f>
        <v>Colorado</v>
      </c>
    </row>
    <row r="955" spans="1:10" x14ac:dyDescent="0.25">
      <c r="A955" s="1">
        <v>46245</v>
      </c>
      <c r="B955" t="s">
        <v>1002</v>
      </c>
      <c r="C955" t="s">
        <v>10</v>
      </c>
      <c r="D955">
        <v>4543.3900000000003</v>
      </c>
      <c r="E955" t="s">
        <v>47</v>
      </c>
      <c r="F955" t="s">
        <v>25</v>
      </c>
      <c r="G955" t="s">
        <v>34</v>
      </c>
      <c r="H955" t="s">
        <v>27</v>
      </c>
      <c r="I955" t="s">
        <v>39</v>
      </c>
      <c r="J955" t="str">
        <f>VLOOKUP(Table1[[#This Row],[City]],$M$3:$N$12,2,0)</f>
        <v>Colorado</v>
      </c>
    </row>
    <row r="956" spans="1:10" x14ac:dyDescent="0.25">
      <c r="A956" s="1">
        <v>46246</v>
      </c>
      <c r="B956" t="s">
        <v>1003</v>
      </c>
      <c r="C956" t="s">
        <v>10</v>
      </c>
      <c r="D956">
        <v>4605.82</v>
      </c>
      <c r="E956" t="s">
        <v>41</v>
      </c>
      <c r="F956" t="s">
        <v>19</v>
      </c>
      <c r="G956" t="s">
        <v>26</v>
      </c>
      <c r="H956" t="s">
        <v>14</v>
      </c>
      <c r="I956" t="s">
        <v>28</v>
      </c>
      <c r="J956" t="str">
        <f>VLOOKUP(Table1[[#This Row],[City]],$M$3:$N$12,2,0)</f>
        <v>Illinois</v>
      </c>
    </row>
    <row r="957" spans="1:10" x14ac:dyDescent="0.25">
      <c r="A957" s="1">
        <v>46247</v>
      </c>
      <c r="B957" t="s">
        <v>1004</v>
      </c>
      <c r="C957" t="s">
        <v>10</v>
      </c>
      <c r="D957">
        <v>4517.26</v>
      </c>
      <c r="E957" t="s">
        <v>18</v>
      </c>
      <c r="F957" t="s">
        <v>25</v>
      </c>
      <c r="G957" t="s">
        <v>34</v>
      </c>
      <c r="H957" t="s">
        <v>48</v>
      </c>
      <c r="I957" t="s">
        <v>43</v>
      </c>
      <c r="J957" t="str">
        <f>VLOOKUP(Table1[[#This Row],[City]],$M$3:$N$12,2,0)</f>
        <v>Massachusetts</v>
      </c>
    </row>
    <row r="958" spans="1:10" x14ac:dyDescent="0.25">
      <c r="A958" s="1">
        <v>46248</v>
      </c>
      <c r="B958" t="s">
        <v>1005</v>
      </c>
      <c r="C958" t="s">
        <v>10</v>
      </c>
      <c r="D958">
        <v>2497.11</v>
      </c>
      <c r="E958" t="s">
        <v>47</v>
      </c>
      <c r="F958" t="s">
        <v>33</v>
      </c>
      <c r="G958" t="s">
        <v>26</v>
      </c>
      <c r="H958" t="s">
        <v>35</v>
      </c>
      <c r="I958" t="s">
        <v>31</v>
      </c>
      <c r="J958" t="str">
        <f>VLOOKUP(Table1[[#This Row],[City]],$M$3:$N$12,2,0)</f>
        <v>New York</v>
      </c>
    </row>
    <row r="959" spans="1:10" x14ac:dyDescent="0.25">
      <c r="A959" s="1">
        <v>46249</v>
      </c>
      <c r="B959" t="s">
        <v>1006</v>
      </c>
      <c r="C959" t="s">
        <v>17</v>
      </c>
      <c r="D959">
        <v>1734.1</v>
      </c>
      <c r="E959" t="s">
        <v>18</v>
      </c>
      <c r="F959" t="s">
        <v>12</v>
      </c>
      <c r="G959" t="s">
        <v>52</v>
      </c>
      <c r="H959" t="s">
        <v>38</v>
      </c>
      <c r="I959" t="s">
        <v>28</v>
      </c>
      <c r="J959" t="str">
        <f>VLOOKUP(Table1[[#This Row],[City]],$M$3:$N$12,2,0)</f>
        <v>Illinois</v>
      </c>
    </row>
    <row r="960" spans="1:10" x14ac:dyDescent="0.25">
      <c r="A960" s="1">
        <v>46250</v>
      </c>
      <c r="B960" t="s">
        <v>1007</v>
      </c>
      <c r="C960" t="s">
        <v>10</v>
      </c>
      <c r="D960">
        <v>1096.98</v>
      </c>
      <c r="E960" t="s">
        <v>30</v>
      </c>
      <c r="F960" t="s">
        <v>12</v>
      </c>
      <c r="G960" t="s">
        <v>13</v>
      </c>
      <c r="H960" t="s">
        <v>53</v>
      </c>
      <c r="I960" t="s">
        <v>63</v>
      </c>
      <c r="J960" t="str">
        <f>VLOOKUP(Table1[[#This Row],[City]],$M$3:$N$12,2,0)</f>
        <v>Washington</v>
      </c>
    </row>
    <row r="961" spans="1:10" x14ac:dyDescent="0.25">
      <c r="A961" s="1">
        <v>46251</v>
      </c>
      <c r="B961" t="s">
        <v>1008</v>
      </c>
      <c r="C961" t="s">
        <v>10</v>
      </c>
      <c r="D961">
        <v>1282.4000000000001</v>
      </c>
      <c r="E961" t="s">
        <v>61</v>
      </c>
      <c r="F961" t="s">
        <v>33</v>
      </c>
      <c r="G961" t="s">
        <v>52</v>
      </c>
      <c r="H961" t="s">
        <v>14</v>
      </c>
      <c r="I961" t="s">
        <v>63</v>
      </c>
      <c r="J961" t="str">
        <f>VLOOKUP(Table1[[#This Row],[City]],$M$3:$N$12,2,0)</f>
        <v>Washington</v>
      </c>
    </row>
    <row r="962" spans="1:10" x14ac:dyDescent="0.25">
      <c r="A962" s="1">
        <v>46252</v>
      </c>
      <c r="B962" t="s">
        <v>1009</v>
      </c>
      <c r="C962" t="s">
        <v>10</v>
      </c>
      <c r="D962">
        <v>2238.94</v>
      </c>
      <c r="E962" t="s">
        <v>51</v>
      </c>
      <c r="F962" t="s">
        <v>12</v>
      </c>
      <c r="G962" t="s">
        <v>26</v>
      </c>
      <c r="H962" t="s">
        <v>53</v>
      </c>
      <c r="I962" t="s">
        <v>43</v>
      </c>
      <c r="J962" t="str">
        <f>VLOOKUP(Table1[[#This Row],[City]],$M$3:$N$12,2,0)</f>
        <v>Massachusetts</v>
      </c>
    </row>
    <row r="963" spans="1:10" x14ac:dyDescent="0.25">
      <c r="A963" s="1">
        <v>46253</v>
      </c>
      <c r="B963" t="s">
        <v>1010</v>
      </c>
      <c r="C963" t="s">
        <v>10</v>
      </c>
      <c r="D963">
        <v>3623.14</v>
      </c>
      <c r="E963" t="s">
        <v>30</v>
      </c>
      <c r="F963" t="s">
        <v>19</v>
      </c>
      <c r="G963" t="s">
        <v>20</v>
      </c>
      <c r="H963" t="s">
        <v>21</v>
      </c>
      <c r="I963" t="s">
        <v>39</v>
      </c>
      <c r="J963" t="str">
        <f>VLOOKUP(Table1[[#This Row],[City]],$M$3:$N$12,2,0)</f>
        <v>Colorado</v>
      </c>
    </row>
    <row r="964" spans="1:10" x14ac:dyDescent="0.25">
      <c r="A964" s="1">
        <v>46254</v>
      </c>
      <c r="B964" t="s">
        <v>1011</v>
      </c>
      <c r="C964" t="s">
        <v>17</v>
      </c>
      <c r="D964">
        <v>3394.58</v>
      </c>
      <c r="E964" t="s">
        <v>47</v>
      </c>
      <c r="F964" t="s">
        <v>33</v>
      </c>
      <c r="G964" t="s">
        <v>52</v>
      </c>
      <c r="H964" t="s">
        <v>14</v>
      </c>
      <c r="I964" t="s">
        <v>31</v>
      </c>
      <c r="J964" t="str">
        <f>VLOOKUP(Table1[[#This Row],[City]],$M$3:$N$12,2,0)</f>
        <v>New York</v>
      </c>
    </row>
    <row r="965" spans="1:10" x14ac:dyDescent="0.25">
      <c r="A965" s="1">
        <v>46255</v>
      </c>
      <c r="B965" t="s">
        <v>1012</v>
      </c>
      <c r="C965" t="s">
        <v>17</v>
      </c>
      <c r="D965">
        <v>2720.78</v>
      </c>
      <c r="E965" t="s">
        <v>24</v>
      </c>
      <c r="F965" t="s">
        <v>25</v>
      </c>
      <c r="G965" t="s">
        <v>26</v>
      </c>
      <c r="H965" t="s">
        <v>53</v>
      </c>
      <c r="I965" t="s">
        <v>22</v>
      </c>
      <c r="J965" t="str">
        <f>VLOOKUP(Table1[[#This Row],[City]],$M$3:$N$12,2,0)</f>
        <v>California</v>
      </c>
    </row>
    <row r="966" spans="1:10" x14ac:dyDescent="0.25">
      <c r="A966" s="1">
        <v>46256</v>
      </c>
      <c r="B966" t="s">
        <v>1013</v>
      </c>
      <c r="C966" t="s">
        <v>10</v>
      </c>
      <c r="D966">
        <v>4151.01</v>
      </c>
      <c r="E966" t="s">
        <v>18</v>
      </c>
      <c r="F966" t="s">
        <v>12</v>
      </c>
      <c r="G966" t="s">
        <v>13</v>
      </c>
      <c r="H966" t="s">
        <v>14</v>
      </c>
      <c r="I966" t="s">
        <v>28</v>
      </c>
      <c r="J966" t="str">
        <f>VLOOKUP(Table1[[#This Row],[City]],$M$3:$N$12,2,0)</f>
        <v>Illinois</v>
      </c>
    </row>
    <row r="967" spans="1:10" x14ac:dyDescent="0.25">
      <c r="A967" s="1">
        <v>46257</v>
      </c>
      <c r="B967" t="s">
        <v>1014</v>
      </c>
      <c r="C967" t="s">
        <v>10</v>
      </c>
      <c r="D967">
        <v>4184.1099999999997</v>
      </c>
      <c r="E967" t="s">
        <v>24</v>
      </c>
      <c r="F967" t="s">
        <v>25</v>
      </c>
      <c r="G967" t="s">
        <v>26</v>
      </c>
      <c r="H967" t="s">
        <v>38</v>
      </c>
      <c r="I967" t="s">
        <v>39</v>
      </c>
      <c r="J967" t="str">
        <f>VLOOKUP(Table1[[#This Row],[City]],$M$3:$N$12,2,0)</f>
        <v>Colorado</v>
      </c>
    </row>
    <row r="968" spans="1:10" x14ac:dyDescent="0.25">
      <c r="A968" s="1">
        <v>46258</v>
      </c>
      <c r="B968" t="s">
        <v>1015</v>
      </c>
      <c r="C968" t="s">
        <v>10</v>
      </c>
      <c r="D968">
        <v>4424.05</v>
      </c>
      <c r="E968" t="s">
        <v>51</v>
      </c>
      <c r="F968" t="s">
        <v>33</v>
      </c>
      <c r="G968" t="s">
        <v>13</v>
      </c>
      <c r="H968" t="s">
        <v>38</v>
      </c>
      <c r="I968" t="s">
        <v>45</v>
      </c>
      <c r="J968" t="str">
        <f>VLOOKUP(Table1[[#This Row],[City]],$M$3:$N$12,2,0)</f>
        <v>Texas</v>
      </c>
    </row>
    <row r="969" spans="1:10" x14ac:dyDescent="0.25">
      <c r="A969" s="1">
        <v>46259</v>
      </c>
      <c r="B969" t="s">
        <v>1016</v>
      </c>
      <c r="C969" t="s">
        <v>10</v>
      </c>
      <c r="D969">
        <v>3189.29</v>
      </c>
      <c r="E969" t="s">
        <v>11</v>
      </c>
      <c r="F969" t="s">
        <v>33</v>
      </c>
      <c r="G969" t="s">
        <v>34</v>
      </c>
      <c r="H969" t="s">
        <v>14</v>
      </c>
      <c r="I969" t="s">
        <v>75</v>
      </c>
      <c r="J969" t="str">
        <f>VLOOKUP(Table1[[#This Row],[City]],$M$3:$N$12,2,0)</f>
        <v>Texas</v>
      </c>
    </row>
    <row r="970" spans="1:10" x14ac:dyDescent="0.25">
      <c r="A970" s="1">
        <v>46260</v>
      </c>
      <c r="B970" t="s">
        <v>1017</v>
      </c>
      <c r="C970" t="s">
        <v>17</v>
      </c>
      <c r="D970">
        <v>4423.2299999999996</v>
      </c>
      <c r="E970" t="s">
        <v>37</v>
      </c>
      <c r="F970" t="s">
        <v>12</v>
      </c>
      <c r="G970" t="s">
        <v>26</v>
      </c>
      <c r="H970" t="s">
        <v>27</v>
      </c>
      <c r="I970" t="s">
        <v>43</v>
      </c>
      <c r="J970" t="str">
        <f>VLOOKUP(Table1[[#This Row],[City]],$M$3:$N$12,2,0)</f>
        <v>Massachusetts</v>
      </c>
    </row>
    <row r="971" spans="1:10" x14ac:dyDescent="0.25">
      <c r="A971" s="1">
        <v>46261</v>
      </c>
      <c r="B971" t="s">
        <v>1018</v>
      </c>
      <c r="C971" t="s">
        <v>17</v>
      </c>
      <c r="D971">
        <v>1845.62</v>
      </c>
      <c r="E971" t="s">
        <v>41</v>
      </c>
      <c r="F971" t="s">
        <v>12</v>
      </c>
      <c r="G971" t="s">
        <v>52</v>
      </c>
      <c r="H971" t="s">
        <v>42</v>
      </c>
      <c r="I971" t="s">
        <v>22</v>
      </c>
      <c r="J971" t="str">
        <f>VLOOKUP(Table1[[#This Row],[City]],$M$3:$N$12,2,0)</f>
        <v>California</v>
      </c>
    </row>
    <row r="972" spans="1:10" x14ac:dyDescent="0.25">
      <c r="A972" s="1">
        <v>46262</v>
      </c>
      <c r="B972" t="s">
        <v>1019</v>
      </c>
      <c r="C972" t="s">
        <v>10</v>
      </c>
      <c r="D972">
        <v>3959.15</v>
      </c>
      <c r="E972" t="s">
        <v>18</v>
      </c>
      <c r="F972" t="s">
        <v>12</v>
      </c>
      <c r="G972" t="s">
        <v>13</v>
      </c>
      <c r="H972" t="s">
        <v>21</v>
      </c>
      <c r="I972" t="s">
        <v>75</v>
      </c>
      <c r="J972" t="str">
        <f>VLOOKUP(Table1[[#This Row],[City]],$M$3:$N$12,2,0)</f>
        <v>Texas</v>
      </c>
    </row>
    <row r="973" spans="1:10" x14ac:dyDescent="0.25">
      <c r="A973" s="1">
        <v>46263</v>
      </c>
      <c r="B973" t="s">
        <v>1020</v>
      </c>
      <c r="C973" t="s">
        <v>17</v>
      </c>
      <c r="D973">
        <v>1955.82</v>
      </c>
      <c r="E973" t="s">
        <v>37</v>
      </c>
      <c r="F973" t="s">
        <v>25</v>
      </c>
      <c r="G973" t="s">
        <v>26</v>
      </c>
      <c r="H973" t="s">
        <v>42</v>
      </c>
      <c r="I973" t="s">
        <v>22</v>
      </c>
      <c r="J973" t="str">
        <f>VLOOKUP(Table1[[#This Row],[City]],$M$3:$N$12,2,0)</f>
        <v>California</v>
      </c>
    </row>
    <row r="974" spans="1:10" x14ac:dyDescent="0.25">
      <c r="A974" s="1">
        <v>46264</v>
      </c>
      <c r="B974" t="s">
        <v>1021</v>
      </c>
      <c r="C974" t="s">
        <v>17</v>
      </c>
      <c r="D974">
        <v>2423.75</v>
      </c>
      <c r="E974" t="s">
        <v>18</v>
      </c>
      <c r="F974" t="s">
        <v>19</v>
      </c>
      <c r="G974" t="s">
        <v>52</v>
      </c>
      <c r="H974" t="s">
        <v>53</v>
      </c>
      <c r="I974" t="s">
        <v>63</v>
      </c>
      <c r="J974" t="str">
        <f>VLOOKUP(Table1[[#This Row],[City]],$M$3:$N$12,2,0)</f>
        <v>Washington</v>
      </c>
    </row>
    <row r="975" spans="1:10" x14ac:dyDescent="0.25">
      <c r="A975" s="1">
        <v>46265</v>
      </c>
      <c r="B975" t="s">
        <v>1022</v>
      </c>
      <c r="C975" t="s">
        <v>17</v>
      </c>
      <c r="D975">
        <v>2943.07</v>
      </c>
      <c r="E975" t="s">
        <v>61</v>
      </c>
      <c r="F975" t="s">
        <v>19</v>
      </c>
      <c r="G975" t="s">
        <v>26</v>
      </c>
      <c r="H975" t="s">
        <v>48</v>
      </c>
      <c r="I975" t="s">
        <v>75</v>
      </c>
      <c r="J975" t="str">
        <f>VLOOKUP(Table1[[#This Row],[City]],$M$3:$N$12,2,0)</f>
        <v>Texas</v>
      </c>
    </row>
    <row r="976" spans="1:10" x14ac:dyDescent="0.25">
      <c r="A976" s="1">
        <v>46266</v>
      </c>
      <c r="B976" t="s">
        <v>1023</v>
      </c>
      <c r="C976" t="s">
        <v>17</v>
      </c>
      <c r="D976">
        <v>3142.34</v>
      </c>
      <c r="E976" t="s">
        <v>30</v>
      </c>
      <c r="F976" t="s">
        <v>25</v>
      </c>
      <c r="G976" t="s">
        <v>34</v>
      </c>
      <c r="H976" t="s">
        <v>57</v>
      </c>
      <c r="I976" t="s">
        <v>43</v>
      </c>
      <c r="J976" t="str">
        <f>VLOOKUP(Table1[[#This Row],[City]],$M$3:$N$12,2,0)</f>
        <v>Massachusetts</v>
      </c>
    </row>
    <row r="977" spans="1:10" x14ac:dyDescent="0.25">
      <c r="A977" s="1">
        <v>46267</v>
      </c>
      <c r="B977" t="s">
        <v>1024</v>
      </c>
      <c r="C977" t="s">
        <v>17</v>
      </c>
      <c r="D977">
        <v>4290.42</v>
      </c>
      <c r="E977" t="s">
        <v>51</v>
      </c>
      <c r="F977" t="s">
        <v>33</v>
      </c>
      <c r="G977" t="s">
        <v>34</v>
      </c>
      <c r="H977" t="s">
        <v>14</v>
      </c>
      <c r="I977" t="s">
        <v>31</v>
      </c>
      <c r="J977" t="str">
        <f>VLOOKUP(Table1[[#This Row],[City]],$M$3:$N$12,2,0)</f>
        <v>New York</v>
      </c>
    </row>
    <row r="978" spans="1:10" x14ac:dyDescent="0.25">
      <c r="A978" s="1">
        <v>46268</v>
      </c>
      <c r="B978" t="s">
        <v>1025</v>
      </c>
      <c r="C978" t="s">
        <v>17</v>
      </c>
      <c r="D978">
        <v>3958.89</v>
      </c>
      <c r="E978" t="s">
        <v>30</v>
      </c>
      <c r="F978" t="s">
        <v>33</v>
      </c>
      <c r="G978" t="s">
        <v>13</v>
      </c>
      <c r="H978" t="s">
        <v>38</v>
      </c>
      <c r="I978" t="s">
        <v>15</v>
      </c>
      <c r="J978" t="str">
        <f>VLOOKUP(Table1[[#This Row],[City]],$M$3:$N$12,2,0)</f>
        <v>California</v>
      </c>
    </row>
    <row r="979" spans="1:10" x14ac:dyDescent="0.25">
      <c r="A979" s="1">
        <v>46269</v>
      </c>
      <c r="B979" t="s">
        <v>1026</v>
      </c>
      <c r="C979" t="s">
        <v>10</v>
      </c>
      <c r="D979">
        <v>4190.0600000000004</v>
      </c>
      <c r="E979" t="s">
        <v>24</v>
      </c>
      <c r="F979" t="s">
        <v>19</v>
      </c>
      <c r="G979" t="s">
        <v>13</v>
      </c>
      <c r="H979" t="s">
        <v>42</v>
      </c>
      <c r="I979" t="s">
        <v>39</v>
      </c>
      <c r="J979" t="str">
        <f>VLOOKUP(Table1[[#This Row],[City]],$M$3:$N$12,2,0)</f>
        <v>Colorado</v>
      </c>
    </row>
    <row r="980" spans="1:10" x14ac:dyDescent="0.25">
      <c r="A980" s="1">
        <v>46270</v>
      </c>
      <c r="B980" t="s">
        <v>1027</v>
      </c>
      <c r="C980" t="s">
        <v>17</v>
      </c>
      <c r="D980">
        <v>4165.25</v>
      </c>
      <c r="E980" t="s">
        <v>30</v>
      </c>
      <c r="F980" t="s">
        <v>12</v>
      </c>
      <c r="G980" t="s">
        <v>13</v>
      </c>
      <c r="H980" t="s">
        <v>48</v>
      </c>
      <c r="I980" t="s">
        <v>58</v>
      </c>
      <c r="J980" t="str">
        <f>VLOOKUP(Table1[[#This Row],[City]],$M$3:$N$12,2,0)</f>
        <v>Florida</v>
      </c>
    </row>
    <row r="981" spans="1:10" x14ac:dyDescent="0.25">
      <c r="A981" s="1">
        <v>46271</v>
      </c>
      <c r="B981" t="s">
        <v>1028</v>
      </c>
      <c r="C981" t="s">
        <v>17</v>
      </c>
      <c r="D981">
        <v>4744.28</v>
      </c>
      <c r="E981" t="s">
        <v>47</v>
      </c>
      <c r="F981" t="s">
        <v>12</v>
      </c>
      <c r="G981" t="s">
        <v>20</v>
      </c>
      <c r="H981" t="s">
        <v>48</v>
      </c>
      <c r="I981" t="s">
        <v>43</v>
      </c>
      <c r="J981" t="str">
        <f>VLOOKUP(Table1[[#This Row],[City]],$M$3:$N$12,2,0)</f>
        <v>Massachusetts</v>
      </c>
    </row>
    <row r="982" spans="1:10" x14ac:dyDescent="0.25">
      <c r="A982" s="1">
        <v>46272</v>
      </c>
      <c r="B982" t="s">
        <v>1029</v>
      </c>
      <c r="C982" t="s">
        <v>10</v>
      </c>
      <c r="D982">
        <v>3375.39</v>
      </c>
      <c r="E982" t="s">
        <v>24</v>
      </c>
      <c r="F982" t="s">
        <v>25</v>
      </c>
      <c r="G982" t="s">
        <v>52</v>
      </c>
      <c r="H982" t="s">
        <v>48</v>
      </c>
      <c r="I982" t="s">
        <v>58</v>
      </c>
      <c r="J982" t="str">
        <f>VLOOKUP(Table1[[#This Row],[City]],$M$3:$N$12,2,0)</f>
        <v>Florida</v>
      </c>
    </row>
    <row r="983" spans="1:10" x14ac:dyDescent="0.25">
      <c r="A983" s="1">
        <v>46273</v>
      </c>
      <c r="B983" t="s">
        <v>1030</v>
      </c>
      <c r="C983" t="s">
        <v>10</v>
      </c>
      <c r="D983">
        <v>1849.04</v>
      </c>
      <c r="E983" t="s">
        <v>47</v>
      </c>
      <c r="F983" t="s">
        <v>25</v>
      </c>
      <c r="G983" t="s">
        <v>13</v>
      </c>
      <c r="H983" t="s">
        <v>42</v>
      </c>
      <c r="I983" t="s">
        <v>58</v>
      </c>
      <c r="J983" t="str">
        <f>VLOOKUP(Table1[[#This Row],[City]],$M$3:$N$12,2,0)</f>
        <v>Florida</v>
      </c>
    </row>
    <row r="984" spans="1:10" x14ac:dyDescent="0.25">
      <c r="A984" s="1">
        <v>46274</v>
      </c>
      <c r="B984" t="s">
        <v>1031</v>
      </c>
      <c r="C984" t="s">
        <v>17</v>
      </c>
      <c r="D984">
        <v>4472.38</v>
      </c>
      <c r="E984" t="s">
        <v>47</v>
      </c>
      <c r="F984" t="s">
        <v>33</v>
      </c>
      <c r="G984" t="s">
        <v>26</v>
      </c>
      <c r="H984" t="s">
        <v>35</v>
      </c>
      <c r="I984" t="s">
        <v>22</v>
      </c>
      <c r="J984" t="str">
        <f>VLOOKUP(Table1[[#This Row],[City]],$M$3:$N$12,2,0)</f>
        <v>California</v>
      </c>
    </row>
    <row r="985" spans="1:10" x14ac:dyDescent="0.25">
      <c r="A985" s="1">
        <v>46275</v>
      </c>
      <c r="B985" t="s">
        <v>1032</v>
      </c>
      <c r="C985" t="s">
        <v>10</v>
      </c>
      <c r="D985">
        <v>1185.53</v>
      </c>
      <c r="E985" t="s">
        <v>11</v>
      </c>
      <c r="F985" t="s">
        <v>12</v>
      </c>
      <c r="G985" t="s">
        <v>13</v>
      </c>
      <c r="H985" t="s">
        <v>67</v>
      </c>
      <c r="I985" t="s">
        <v>43</v>
      </c>
      <c r="J985" t="str">
        <f>VLOOKUP(Table1[[#This Row],[City]],$M$3:$N$12,2,0)</f>
        <v>Massachusetts</v>
      </c>
    </row>
    <row r="986" spans="1:10" x14ac:dyDescent="0.25">
      <c r="A986" s="1">
        <v>46276</v>
      </c>
      <c r="B986" t="s">
        <v>1033</v>
      </c>
      <c r="C986" t="s">
        <v>10</v>
      </c>
      <c r="D986">
        <v>2146.7800000000002</v>
      </c>
      <c r="E986" t="s">
        <v>18</v>
      </c>
      <c r="F986" t="s">
        <v>25</v>
      </c>
      <c r="G986" t="s">
        <v>34</v>
      </c>
      <c r="H986" t="s">
        <v>67</v>
      </c>
      <c r="I986" t="s">
        <v>58</v>
      </c>
      <c r="J986" t="str">
        <f>VLOOKUP(Table1[[#This Row],[City]],$M$3:$N$12,2,0)</f>
        <v>Florida</v>
      </c>
    </row>
    <row r="987" spans="1:10" x14ac:dyDescent="0.25">
      <c r="A987" s="1">
        <v>46277</v>
      </c>
      <c r="B987" t="s">
        <v>1034</v>
      </c>
      <c r="C987" t="s">
        <v>10</v>
      </c>
      <c r="D987">
        <v>1925.01</v>
      </c>
      <c r="E987" t="s">
        <v>37</v>
      </c>
      <c r="F987" t="s">
        <v>33</v>
      </c>
      <c r="G987" t="s">
        <v>20</v>
      </c>
      <c r="H987" t="s">
        <v>42</v>
      </c>
      <c r="I987" t="s">
        <v>22</v>
      </c>
      <c r="J987" t="str">
        <f>VLOOKUP(Table1[[#This Row],[City]],$M$3:$N$12,2,0)</f>
        <v>California</v>
      </c>
    </row>
    <row r="988" spans="1:10" x14ac:dyDescent="0.25">
      <c r="A988" s="1">
        <v>46278</v>
      </c>
      <c r="B988" t="s">
        <v>1035</v>
      </c>
      <c r="C988" t="s">
        <v>10</v>
      </c>
      <c r="D988">
        <v>3977.47</v>
      </c>
      <c r="E988" t="s">
        <v>41</v>
      </c>
      <c r="F988" t="s">
        <v>25</v>
      </c>
      <c r="G988" t="s">
        <v>20</v>
      </c>
      <c r="H988" t="s">
        <v>53</v>
      </c>
      <c r="I988" t="s">
        <v>39</v>
      </c>
      <c r="J988" t="str">
        <f>VLOOKUP(Table1[[#This Row],[City]],$M$3:$N$12,2,0)</f>
        <v>Colorado</v>
      </c>
    </row>
    <row r="989" spans="1:10" x14ac:dyDescent="0.25">
      <c r="A989" s="1">
        <v>46279</v>
      </c>
      <c r="B989" t="s">
        <v>1036</v>
      </c>
      <c r="C989" t="s">
        <v>17</v>
      </c>
      <c r="D989">
        <v>4431.66</v>
      </c>
      <c r="E989" t="s">
        <v>18</v>
      </c>
      <c r="F989" t="s">
        <v>33</v>
      </c>
      <c r="G989" t="s">
        <v>34</v>
      </c>
      <c r="H989" t="s">
        <v>14</v>
      </c>
      <c r="I989" t="s">
        <v>45</v>
      </c>
      <c r="J989" t="str">
        <f>VLOOKUP(Table1[[#This Row],[City]],$M$3:$N$12,2,0)</f>
        <v>Texas</v>
      </c>
    </row>
    <row r="990" spans="1:10" x14ac:dyDescent="0.25">
      <c r="A990" s="1">
        <v>46280</v>
      </c>
      <c r="B990" t="s">
        <v>1037</v>
      </c>
      <c r="C990" t="s">
        <v>10</v>
      </c>
      <c r="D990">
        <v>4263.0600000000004</v>
      </c>
      <c r="E990" t="s">
        <v>41</v>
      </c>
      <c r="F990" t="s">
        <v>19</v>
      </c>
      <c r="G990" t="s">
        <v>52</v>
      </c>
      <c r="H990" t="s">
        <v>38</v>
      </c>
      <c r="I990" t="s">
        <v>28</v>
      </c>
      <c r="J990" t="str">
        <f>VLOOKUP(Table1[[#This Row],[City]],$M$3:$N$12,2,0)</f>
        <v>Illinois</v>
      </c>
    </row>
    <row r="991" spans="1:10" x14ac:dyDescent="0.25">
      <c r="A991" s="1">
        <v>46281</v>
      </c>
      <c r="B991" t="s">
        <v>1038</v>
      </c>
      <c r="C991" t="s">
        <v>10</v>
      </c>
      <c r="D991">
        <v>3614.37</v>
      </c>
      <c r="E991" t="s">
        <v>18</v>
      </c>
      <c r="F991" t="s">
        <v>33</v>
      </c>
      <c r="G991" t="s">
        <v>52</v>
      </c>
      <c r="H991" t="s">
        <v>57</v>
      </c>
      <c r="I991" t="s">
        <v>31</v>
      </c>
      <c r="J991" t="str">
        <f>VLOOKUP(Table1[[#This Row],[City]],$M$3:$N$12,2,0)</f>
        <v>New York</v>
      </c>
    </row>
    <row r="992" spans="1:10" x14ac:dyDescent="0.25">
      <c r="A992" s="1">
        <v>46282</v>
      </c>
      <c r="B992" t="s">
        <v>1039</v>
      </c>
      <c r="C992" t="s">
        <v>17</v>
      </c>
      <c r="D992">
        <v>2496.3200000000002</v>
      </c>
      <c r="E992" t="s">
        <v>61</v>
      </c>
      <c r="F992" t="s">
        <v>25</v>
      </c>
      <c r="G992" t="s">
        <v>13</v>
      </c>
      <c r="H992" t="s">
        <v>35</v>
      </c>
      <c r="I992" t="s">
        <v>31</v>
      </c>
      <c r="J992" t="str">
        <f>VLOOKUP(Table1[[#This Row],[City]],$M$3:$N$12,2,0)</f>
        <v>New York</v>
      </c>
    </row>
    <row r="993" spans="1:10" x14ac:dyDescent="0.25">
      <c r="A993" s="1">
        <v>46283</v>
      </c>
      <c r="B993" t="s">
        <v>1040</v>
      </c>
      <c r="C993" t="s">
        <v>17</v>
      </c>
      <c r="D993">
        <v>2474.8000000000002</v>
      </c>
      <c r="E993" t="s">
        <v>61</v>
      </c>
      <c r="F993" t="s">
        <v>12</v>
      </c>
      <c r="G993" t="s">
        <v>20</v>
      </c>
      <c r="H993" t="s">
        <v>35</v>
      </c>
      <c r="I993" t="s">
        <v>63</v>
      </c>
      <c r="J993" t="str">
        <f>VLOOKUP(Table1[[#This Row],[City]],$M$3:$N$12,2,0)</f>
        <v>Washington</v>
      </c>
    </row>
    <row r="994" spans="1:10" x14ac:dyDescent="0.25">
      <c r="A994" s="1">
        <v>46284</v>
      </c>
      <c r="B994" t="s">
        <v>1041</v>
      </c>
      <c r="C994" t="s">
        <v>10</v>
      </c>
      <c r="D994">
        <v>2344.0700000000002</v>
      </c>
      <c r="E994" t="s">
        <v>47</v>
      </c>
      <c r="F994" t="s">
        <v>33</v>
      </c>
      <c r="G994" t="s">
        <v>20</v>
      </c>
      <c r="H994" t="s">
        <v>48</v>
      </c>
      <c r="I994" t="s">
        <v>15</v>
      </c>
      <c r="J994" t="str">
        <f>VLOOKUP(Table1[[#This Row],[City]],$M$3:$N$12,2,0)</f>
        <v>California</v>
      </c>
    </row>
    <row r="995" spans="1:10" x14ac:dyDescent="0.25">
      <c r="A995" s="1">
        <v>46285</v>
      </c>
      <c r="B995" t="s">
        <v>1042</v>
      </c>
      <c r="C995" t="s">
        <v>10</v>
      </c>
      <c r="D995">
        <v>4202.7700000000004</v>
      </c>
      <c r="E995" t="s">
        <v>47</v>
      </c>
      <c r="F995" t="s">
        <v>33</v>
      </c>
      <c r="G995" t="s">
        <v>52</v>
      </c>
      <c r="H995" t="s">
        <v>38</v>
      </c>
      <c r="I995" t="s">
        <v>22</v>
      </c>
      <c r="J995" t="str">
        <f>VLOOKUP(Table1[[#This Row],[City]],$M$3:$N$12,2,0)</f>
        <v>California</v>
      </c>
    </row>
    <row r="996" spans="1:10" x14ac:dyDescent="0.25">
      <c r="A996" s="1">
        <v>46286</v>
      </c>
      <c r="B996" t="s">
        <v>1043</v>
      </c>
      <c r="C996" t="s">
        <v>10</v>
      </c>
      <c r="D996">
        <v>4179.3500000000004</v>
      </c>
      <c r="E996" t="s">
        <v>30</v>
      </c>
      <c r="F996" t="s">
        <v>12</v>
      </c>
      <c r="G996" t="s">
        <v>20</v>
      </c>
      <c r="H996" t="s">
        <v>48</v>
      </c>
      <c r="I996" t="s">
        <v>31</v>
      </c>
      <c r="J996" t="str">
        <f>VLOOKUP(Table1[[#This Row],[City]],$M$3:$N$12,2,0)</f>
        <v>New York</v>
      </c>
    </row>
    <row r="997" spans="1:10" x14ac:dyDescent="0.25">
      <c r="A997" s="1">
        <v>46287</v>
      </c>
      <c r="B997" t="s">
        <v>1044</v>
      </c>
      <c r="C997" t="s">
        <v>17</v>
      </c>
      <c r="D997">
        <v>2626.75</v>
      </c>
      <c r="E997" t="s">
        <v>11</v>
      </c>
      <c r="F997" t="s">
        <v>25</v>
      </c>
      <c r="G997" t="s">
        <v>52</v>
      </c>
      <c r="H997" t="s">
        <v>67</v>
      </c>
      <c r="I997" t="s">
        <v>45</v>
      </c>
      <c r="J997" t="str">
        <f>VLOOKUP(Table1[[#This Row],[City]],$M$3:$N$12,2,0)</f>
        <v>Texas</v>
      </c>
    </row>
    <row r="998" spans="1:10" x14ac:dyDescent="0.25">
      <c r="A998" s="1">
        <v>46288</v>
      </c>
      <c r="B998" t="s">
        <v>1045</v>
      </c>
      <c r="C998" t="s">
        <v>17</v>
      </c>
      <c r="D998">
        <v>1590.16</v>
      </c>
      <c r="E998" t="s">
        <v>37</v>
      </c>
      <c r="F998" t="s">
        <v>33</v>
      </c>
      <c r="G998" t="s">
        <v>13</v>
      </c>
      <c r="H998" t="s">
        <v>48</v>
      </c>
      <c r="I998" t="s">
        <v>63</v>
      </c>
      <c r="J998" t="str">
        <f>VLOOKUP(Table1[[#This Row],[City]],$M$3:$N$12,2,0)</f>
        <v>Washington</v>
      </c>
    </row>
    <row r="999" spans="1:10" x14ac:dyDescent="0.25">
      <c r="A999" s="1">
        <v>46289</v>
      </c>
      <c r="B999" t="s">
        <v>1046</v>
      </c>
      <c r="C999" t="s">
        <v>17</v>
      </c>
      <c r="D999">
        <v>4483.4399999999996</v>
      </c>
      <c r="E999" t="s">
        <v>11</v>
      </c>
      <c r="F999" t="s">
        <v>25</v>
      </c>
      <c r="G999" t="s">
        <v>13</v>
      </c>
      <c r="H999" t="s">
        <v>42</v>
      </c>
      <c r="I999" t="s">
        <v>28</v>
      </c>
      <c r="J999" t="str">
        <f>VLOOKUP(Table1[[#This Row],[City]],$M$3:$N$12,2,0)</f>
        <v>Illinois</v>
      </c>
    </row>
    <row r="1000" spans="1:10" x14ac:dyDescent="0.25">
      <c r="A1000" s="1">
        <v>46290</v>
      </c>
      <c r="B1000" t="s">
        <v>1047</v>
      </c>
      <c r="C1000" t="s">
        <v>10</v>
      </c>
      <c r="D1000">
        <v>3727.93</v>
      </c>
      <c r="E1000" t="s">
        <v>41</v>
      </c>
      <c r="F1000" t="s">
        <v>25</v>
      </c>
      <c r="G1000" t="s">
        <v>26</v>
      </c>
      <c r="H1000" t="s">
        <v>48</v>
      </c>
      <c r="I1000" t="s">
        <v>31</v>
      </c>
      <c r="J1000" t="str">
        <f>VLOOKUP(Table1[[#This Row],[City]],$M$3:$N$12,2,0)</f>
        <v>New York</v>
      </c>
    </row>
    <row r="1001" spans="1:10" x14ac:dyDescent="0.25">
      <c r="A1001" s="1">
        <v>46291</v>
      </c>
      <c r="B1001" t="s">
        <v>1048</v>
      </c>
      <c r="C1001" t="s">
        <v>10</v>
      </c>
      <c r="D1001">
        <v>2579.52</v>
      </c>
      <c r="E1001" t="s">
        <v>51</v>
      </c>
      <c r="F1001" t="s">
        <v>33</v>
      </c>
      <c r="G1001" t="s">
        <v>26</v>
      </c>
      <c r="H1001" t="s">
        <v>35</v>
      </c>
      <c r="I1001" t="s">
        <v>22</v>
      </c>
      <c r="J1001" t="str">
        <f>VLOOKUP(Table1[[#This Row],[City]],$M$3:$N$12,2,0)</f>
        <v>California</v>
      </c>
    </row>
    <row r="1002" spans="1:10" x14ac:dyDescent="0.25">
      <c r="A1002" s="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2F56F-0B55-44BE-B518-E9B58580594C}">
  <dimension ref="A3:P73"/>
  <sheetViews>
    <sheetView workbookViewId="0">
      <selection activeCell="B4" sqref="B4"/>
    </sheetView>
  </sheetViews>
  <sheetFormatPr defaultRowHeight="15" x14ac:dyDescent="0.25"/>
  <cols>
    <col min="1" max="1" width="14.85546875" bestFit="1" customWidth="1"/>
    <col min="2" max="2" width="16.85546875" bestFit="1" customWidth="1"/>
    <col min="3" max="3" width="10" bestFit="1" customWidth="1"/>
    <col min="4" max="4" width="11.28515625" bestFit="1" customWidth="1"/>
    <col min="5" max="5" width="10" bestFit="1" customWidth="1"/>
    <col min="6" max="6" width="13.42578125" bestFit="1" customWidth="1"/>
    <col min="7" max="7" width="16.42578125" bestFit="1" customWidth="1"/>
    <col min="9" max="9" width="14.85546875" bestFit="1" customWidth="1"/>
    <col min="10" max="10" width="16.85546875" bestFit="1" customWidth="1"/>
    <col min="11" max="11" width="7.7109375" bestFit="1" customWidth="1"/>
    <col min="12" max="12" width="11.28515625" bestFit="1" customWidth="1"/>
  </cols>
  <sheetData>
    <row r="3" spans="1:16" x14ac:dyDescent="0.25">
      <c r="A3" s="2" t="s">
        <v>1049</v>
      </c>
      <c r="B3" t="s">
        <v>1051</v>
      </c>
      <c r="F3" s="2" t="s">
        <v>1049</v>
      </c>
      <c r="G3" t="s">
        <v>1069</v>
      </c>
    </row>
    <row r="4" spans="1:16" x14ac:dyDescent="0.25">
      <c r="A4" s="3" t="s">
        <v>17</v>
      </c>
      <c r="B4">
        <v>1496469.2999999996</v>
      </c>
      <c r="C4" t="str">
        <f>IF(A4="Grand Total","",A4)</f>
        <v>Expense</v>
      </c>
      <c r="D4" s="10">
        <f>IF(A4="Grand Total","",GETPIVOTDATA("Amount",$A$3,"Transaction Type","Expense"))</f>
        <v>1496469.2999999996</v>
      </c>
      <c r="F4" s="3" t="s">
        <v>17</v>
      </c>
      <c r="G4">
        <v>505</v>
      </c>
      <c r="H4">
        <f>GETPIVOTDATA("Amount",$F$3,"Transaction Type","Expense")</f>
        <v>505</v>
      </c>
      <c r="I4">
        <f>D4/H4</f>
        <v>2963.3055445544546</v>
      </c>
    </row>
    <row r="5" spans="1:16" x14ac:dyDescent="0.25">
      <c r="A5" s="3" t="s">
        <v>10</v>
      </c>
      <c r="B5">
        <v>1543550.6199999992</v>
      </c>
      <c r="C5" t="str">
        <f>IF(A5="Grand Total","",A5)</f>
        <v>Income</v>
      </c>
      <c r="D5" s="10">
        <f>IF(A5="Grand Total","",GETPIVOTDATA("Amount",$A$3,"Transaction Type","Income"))</f>
        <v>1543550.6199999992</v>
      </c>
      <c r="F5" s="3" t="s">
        <v>10</v>
      </c>
      <c r="G5">
        <v>495</v>
      </c>
      <c r="H5">
        <f>GETPIVOTDATA("Amount",$F$3,"Transaction Type","Income")</f>
        <v>495</v>
      </c>
      <c r="I5">
        <f>D5/H5</f>
        <v>3118.2840808080791</v>
      </c>
    </row>
    <row r="6" spans="1:16" x14ac:dyDescent="0.25">
      <c r="A6" s="3" t="s">
        <v>1050</v>
      </c>
      <c r="B6">
        <v>3040019.919999999</v>
      </c>
      <c r="F6" s="3" t="s">
        <v>1050</v>
      </c>
      <c r="G6">
        <v>1000</v>
      </c>
    </row>
    <row r="12" spans="1:16" x14ac:dyDescent="0.25">
      <c r="A12" s="2" t="s">
        <v>1051</v>
      </c>
      <c r="B12" s="2" t="s">
        <v>1054</v>
      </c>
      <c r="I12" s="2" t="s">
        <v>1051</v>
      </c>
      <c r="J12" s="2" t="s">
        <v>1054</v>
      </c>
    </row>
    <row r="13" spans="1:16" x14ac:dyDescent="0.25">
      <c r="A13" s="2" t="s">
        <v>1049</v>
      </c>
      <c r="B13" t="s">
        <v>17</v>
      </c>
      <c r="C13" t="s">
        <v>10</v>
      </c>
      <c r="D13" t="s">
        <v>1050</v>
      </c>
      <c r="I13" s="2" t="s">
        <v>1049</v>
      </c>
      <c r="J13" t="s">
        <v>17</v>
      </c>
      <c r="K13" t="s">
        <v>10</v>
      </c>
      <c r="L13" t="s">
        <v>1050</v>
      </c>
      <c r="O13" t="s">
        <v>17</v>
      </c>
      <c r="P13" t="s">
        <v>10</v>
      </c>
    </row>
    <row r="14" spans="1:16" x14ac:dyDescent="0.25">
      <c r="A14" s="3" t="s">
        <v>51</v>
      </c>
      <c r="B14">
        <v>170271.35000000003</v>
      </c>
      <c r="C14">
        <v>139133.56</v>
      </c>
      <c r="D14">
        <v>309404.91000000003</v>
      </c>
      <c r="I14" s="3" t="s">
        <v>25</v>
      </c>
      <c r="J14" s="11">
        <v>0.49995996766289297</v>
      </c>
      <c r="K14" s="11">
        <v>0.50004003233710703</v>
      </c>
      <c r="L14" s="11">
        <v>1</v>
      </c>
      <c r="N14" t="s">
        <v>25</v>
      </c>
      <c r="O14" s="12" cm="1">
        <f t="array" ref="O14:P14">_xlfn._xlws.FILTER($J$14:$K$17,$I$14:$I$17=N14)</f>
        <v>0.49995996766289297</v>
      </c>
      <c r="P14" s="12">
        <v>0.50004003233710703</v>
      </c>
    </row>
    <row r="15" spans="1:16" x14ac:dyDescent="0.25">
      <c r="A15" s="3" t="s">
        <v>41</v>
      </c>
      <c r="B15">
        <v>136646.01</v>
      </c>
      <c r="C15">
        <v>169944.99000000002</v>
      </c>
      <c r="D15">
        <v>306591</v>
      </c>
      <c r="I15" s="3" t="s">
        <v>19</v>
      </c>
      <c r="J15" s="11">
        <v>0.4454100303327887</v>
      </c>
      <c r="K15" s="11">
        <v>0.55458996966721141</v>
      </c>
      <c r="L15" s="11">
        <v>1</v>
      </c>
      <c r="N15" t="s">
        <v>19</v>
      </c>
      <c r="O15" s="12" cm="1">
        <f t="array" ref="O15:P15">_xlfn._xlws.FILTER($J$14:$K$17,$I$14:$I$17=N15)</f>
        <v>0.4454100303327887</v>
      </c>
      <c r="P15" s="12">
        <v>0.55458996966721141</v>
      </c>
    </row>
    <row r="16" spans="1:16" x14ac:dyDescent="0.25">
      <c r="A16" s="3" t="s">
        <v>11</v>
      </c>
      <c r="B16">
        <v>172001.89999999997</v>
      </c>
      <c r="C16">
        <v>160866.77000000002</v>
      </c>
      <c r="D16">
        <v>332868.67</v>
      </c>
      <c r="I16" s="3" t="s">
        <v>12</v>
      </c>
      <c r="J16" s="11">
        <v>0.45700711951152517</v>
      </c>
      <c r="K16" s="11">
        <v>0.54299288048847494</v>
      </c>
      <c r="L16" s="11">
        <v>1</v>
      </c>
      <c r="N16" t="s">
        <v>12</v>
      </c>
      <c r="O16" s="12" cm="1">
        <f t="array" ref="O16:P16">_xlfn._xlws.FILTER($J$14:$K$17,$I$14:$I$17=N16)</f>
        <v>0.45700711951152517</v>
      </c>
      <c r="P16" s="12">
        <v>0.54299288048847494</v>
      </c>
    </row>
    <row r="17" spans="1:16" x14ac:dyDescent="0.25">
      <c r="A17" s="3" t="s">
        <v>18</v>
      </c>
      <c r="B17">
        <v>187264.19999999992</v>
      </c>
      <c r="C17">
        <v>142660.71999999997</v>
      </c>
      <c r="D17">
        <v>329924.91999999993</v>
      </c>
      <c r="I17" s="3" t="s">
        <v>33</v>
      </c>
      <c r="J17" s="11">
        <v>0.55734285276486017</v>
      </c>
      <c r="K17" s="11">
        <v>0.44265714723513983</v>
      </c>
      <c r="L17" s="11">
        <v>1</v>
      </c>
      <c r="N17" t="s">
        <v>33</v>
      </c>
      <c r="O17" s="12" cm="1">
        <f t="array" ref="O17:P17">_xlfn._xlws.FILTER($J$14:$K$17,$I$14:$I$17=N17)</f>
        <v>0.55734285276486017</v>
      </c>
      <c r="P17" s="12">
        <v>0.44265714723513983</v>
      </c>
    </row>
    <row r="18" spans="1:16" x14ac:dyDescent="0.25">
      <c r="A18" s="3" t="s">
        <v>37</v>
      </c>
      <c r="B18">
        <v>177189.21000000005</v>
      </c>
      <c r="C18">
        <v>185978.58000000005</v>
      </c>
      <c r="D18">
        <v>363167.7900000001</v>
      </c>
      <c r="I18" s="3" t="s">
        <v>1050</v>
      </c>
      <c r="J18" s="11">
        <v>0.49225641258298075</v>
      </c>
      <c r="K18" s="11">
        <v>0.5077435874170193</v>
      </c>
      <c r="L18" s="11">
        <v>1</v>
      </c>
    </row>
    <row r="19" spans="1:16" x14ac:dyDescent="0.25">
      <c r="A19" s="3" t="s">
        <v>24</v>
      </c>
      <c r="B19">
        <v>143612.77000000002</v>
      </c>
      <c r="C19">
        <v>185157.83</v>
      </c>
      <c r="D19">
        <v>328770.59999999998</v>
      </c>
    </row>
    <row r="20" spans="1:16" x14ac:dyDescent="0.25">
      <c r="A20" s="3" t="s">
        <v>47</v>
      </c>
      <c r="B20">
        <v>184422.28999999992</v>
      </c>
      <c r="C20">
        <v>198203.80000000002</v>
      </c>
      <c r="D20">
        <v>382626.08999999997</v>
      </c>
    </row>
    <row r="21" spans="1:16" x14ac:dyDescent="0.25">
      <c r="A21" s="3" t="s">
        <v>30</v>
      </c>
      <c r="B21">
        <v>150467.45000000004</v>
      </c>
      <c r="C21">
        <v>204837.93000000002</v>
      </c>
      <c r="D21">
        <v>355305.38000000006</v>
      </c>
    </row>
    <row r="22" spans="1:16" x14ac:dyDescent="0.25">
      <c r="A22" s="3" t="s">
        <v>61</v>
      </c>
      <c r="B22">
        <v>174594.12</v>
      </c>
      <c r="C22">
        <v>156766.43999999997</v>
      </c>
      <c r="D22">
        <v>331360.55999999994</v>
      </c>
    </row>
    <row r="23" spans="1:16" x14ac:dyDescent="0.25">
      <c r="A23" s="3" t="s">
        <v>1050</v>
      </c>
      <c r="B23">
        <v>1496469.2999999998</v>
      </c>
      <c r="C23">
        <v>1543550.6199999999</v>
      </c>
      <c r="D23">
        <v>3040019.92</v>
      </c>
    </row>
    <row r="30" spans="1:16" x14ac:dyDescent="0.25">
      <c r="A30" s="2" t="s">
        <v>1051</v>
      </c>
      <c r="B30" s="2" t="s">
        <v>1054</v>
      </c>
    </row>
    <row r="31" spans="1:16" x14ac:dyDescent="0.25">
      <c r="A31" s="2" t="s">
        <v>1049</v>
      </c>
      <c r="B31" t="s">
        <v>17</v>
      </c>
      <c r="C31" t="s">
        <v>10</v>
      </c>
      <c r="D31" t="s">
        <v>1050</v>
      </c>
    </row>
    <row r="32" spans="1:16" x14ac:dyDescent="0.25">
      <c r="A32" s="3" t="s">
        <v>34</v>
      </c>
      <c r="B32">
        <v>276649.55000000005</v>
      </c>
      <c r="C32">
        <v>251718.96999999997</v>
      </c>
      <c r="D32">
        <v>528368.52</v>
      </c>
    </row>
    <row r="33" spans="1:10" x14ac:dyDescent="0.25">
      <c r="A33" s="3" t="s">
        <v>20</v>
      </c>
      <c r="B33">
        <v>271907.47000000015</v>
      </c>
      <c r="C33">
        <v>347960.8000000001</v>
      </c>
      <c r="D33">
        <v>619868.27000000025</v>
      </c>
    </row>
    <row r="34" spans="1:10" x14ac:dyDescent="0.25">
      <c r="A34" s="3" t="s">
        <v>13</v>
      </c>
      <c r="B34">
        <v>291381.22999999992</v>
      </c>
      <c r="C34">
        <v>299433.44999999995</v>
      </c>
      <c r="D34">
        <v>590814.67999999993</v>
      </c>
    </row>
    <row r="35" spans="1:10" x14ac:dyDescent="0.25">
      <c r="A35" s="3" t="s">
        <v>26</v>
      </c>
      <c r="B35">
        <v>290140.26000000007</v>
      </c>
      <c r="C35">
        <v>286221.21000000002</v>
      </c>
      <c r="D35">
        <v>576361.47000000009</v>
      </c>
    </row>
    <row r="36" spans="1:10" x14ac:dyDescent="0.25">
      <c r="A36" s="3" t="s">
        <v>52</v>
      </c>
      <c r="B36">
        <v>366390.7900000001</v>
      </c>
      <c r="C36">
        <v>358216.19000000006</v>
      </c>
      <c r="D36">
        <v>724606.98000000021</v>
      </c>
    </row>
    <row r="37" spans="1:10" x14ac:dyDescent="0.25">
      <c r="A37" s="3" t="s">
        <v>1050</v>
      </c>
      <c r="B37">
        <v>1496469.3000000003</v>
      </c>
      <c r="C37">
        <v>1543550.62</v>
      </c>
      <c r="D37">
        <v>3040019.9200000009</v>
      </c>
    </row>
    <row r="42" spans="1:10" x14ac:dyDescent="0.25">
      <c r="A42" s="2" t="s">
        <v>1051</v>
      </c>
      <c r="B42" s="2" t="s">
        <v>1054</v>
      </c>
    </row>
    <row r="43" spans="1:10" x14ac:dyDescent="0.25">
      <c r="A43" s="2" t="s">
        <v>1049</v>
      </c>
      <c r="B43" t="s">
        <v>17</v>
      </c>
      <c r="C43" t="s">
        <v>10</v>
      </c>
      <c r="D43" t="s">
        <v>1050</v>
      </c>
      <c r="F43" t="s">
        <v>1064</v>
      </c>
      <c r="I43" t="s">
        <v>17</v>
      </c>
      <c r="J43" t="s">
        <v>10</v>
      </c>
    </row>
    <row r="44" spans="1:10" x14ac:dyDescent="0.25">
      <c r="A44" s="3" t="s">
        <v>1061</v>
      </c>
      <c r="B44">
        <v>308868.68000000017</v>
      </c>
      <c r="C44">
        <v>255060.00000000006</v>
      </c>
      <c r="D44">
        <v>563928.68000000017</v>
      </c>
      <c r="E44" t="s">
        <v>1061</v>
      </c>
      <c r="F44">
        <f t="shared" ref="F44:F51" si="0">J44-I44</f>
        <v>-53808.680000000109</v>
      </c>
      <c r="I44" cm="1">
        <f t="array" ref="I44:J44">_xlfn._xlws.FILTER($B$44:$C$53,$A$44:$A$53=E44)</f>
        <v>308868.68000000017</v>
      </c>
      <c r="J44">
        <v>255060.00000000006</v>
      </c>
    </row>
    <row r="45" spans="1:10" x14ac:dyDescent="0.25">
      <c r="A45" s="3" t="s">
        <v>1060</v>
      </c>
      <c r="B45">
        <v>120050.76</v>
      </c>
      <c r="C45">
        <v>174201.66000000003</v>
      </c>
      <c r="D45">
        <v>294252.42000000004</v>
      </c>
      <c r="E45" t="s">
        <v>1060</v>
      </c>
      <c r="F45">
        <f t="shared" si="0"/>
        <v>54150.900000000038</v>
      </c>
      <c r="I45" cm="1">
        <f t="array" ref="I45:J45">_xlfn._xlws.FILTER($B$44:$C$53,$A$44:$A$53=E45)</f>
        <v>120050.76</v>
      </c>
      <c r="J45">
        <v>174201.66000000003</v>
      </c>
    </row>
    <row r="46" spans="1:10" x14ac:dyDescent="0.25">
      <c r="A46" s="3" t="s">
        <v>1062</v>
      </c>
      <c r="B46">
        <v>135342.39999999999</v>
      </c>
      <c r="C46">
        <v>128953.51999999999</v>
      </c>
      <c r="D46">
        <v>264295.92</v>
      </c>
      <c r="E46" t="s">
        <v>1062</v>
      </c>
      <c r="F46">
        <f t="shared" si="0"/>
        <v>-6388.8800000000047</v>
      </c>
      <c r="I46" cm="1">
        <f t="array" ref="I46:J46">_xlfn._xlws.FILTER($B$44:$C$53,$A$44:$A$53=E46)</f>
        <v>135342.39999999999</v>
      </c>
      <c r="J46">
        <v>128953.51999999999</v>
      </c>
    </row>
    <row r="47" spans="1:10" x14ac:dyDescent="0.25">
      <c r="A47" s="3" t="s">
        <v>1058</v>
      </c>
      <c r="B47">
        <v>153974.26</v>
      </c>
      <c r="C47">
        <v>172723.31000000006</v>
      </c>
      <c r="D47">
        <v>326697.57000000007</v>
      </c>
      <c r="E47" t="s">
        <v>1058</v>
      </c>
      <c r="F47">
        <f t="shared" si="0"/>
        <v>18749.050000000047</v>
      </c>
      <c r="I47" cm="1">
        <f t="array" ref="I47:J47">_xlfn._xlws.FILTER($B$44:$C$53,$A$44:$A$53=E47)</f>
        <v>153974.26</v>
      </c>
      <c r="J47">
        <v>172723.31000000006</v>
      </c>
    </row>
    <row r="48" spans="1:10" x14ac:dyDescent="0.25">
      <c r="A48" s="3" t="s">
        <v>1057</v>
      </c>
      <c r="B48">
        <v>153613.48000000004</v>
      </c>
      <c r="C48">
        <v>150661.12000000002</v>
      </c>
      <c r="D48">
        <v>304274.60000000009</v>
      </c>
      <c r="E48" t="s">
        <v>1057</v>
      </c>
      <c r="F48">
        <f t="shared" si="0"/>
        <v>-2952.3600000000151</v>
      </c>
      <c r="I48" cm="1">
        <f t="array" ref="I48:J48">_xlfn._xlws.FILTER($B$44:$C$53,$A$44:$A$53=E48)</f>
        <v>153613.48000000004</v>
      </c>
      <c r="J48">
        <v>150661.12000000002</v>
      </c>
    </row>
    <row r="49" spans="1:10" x14ac:dyDescent="0.25">
      <c r="A49" s="3" t="s">
        <v>31</v>
      </c>
      <c r="B49">
        <v>191469.37999999998</v>
      </c>
      <c r="C49">
        <v>136213.92000000001</v>
      </c>
      <c r="D49">
        <v>327683.3</v>
      </c>
      <c r="E49" t="s">
        <v>31</v>
      </c>
      <c r="F49">
        <f t="shared" si="0"/>
        <v>-55255.459999999963</v>
      </c>
      <c r="I49" cm="1">
        <f t="array" ref="I49:J49">_xlfn._xlws.FILTER($B$44:$C$53,$A$44:$A$53=E49)</f>
        <v>191469.37999999998</v>
      </c>
      <c r="J49">
        <v>136213.92000000001</v>
      </c>
    </row>
    <row r="50" spans="1:10" x14ac:dyDescent="0.25">
      <c r="A50" s="3" t="s">
        <v>1059</v>
      </c>
      <c r="B50">
        <v>296970.64000000007</v>
      </c>
      <c r="C50">
        <v>330239.94999999995</v>
      </c>
      <c r="D50">
        <v>627210.59000000008</v>
      </c>
      <c r="E50" t="s">
        <v>1059</v>
      </c>
      <c r="F50">
        <f t="shared" si="0"/>
        <v>33269.309999999881</v>
      </c>
      <c r="I50" cm="1">
        <f t="array" ref="I50:J50">_xlfn._xlws.FILTER($B$44:$C$53,$A$44:$A$53=E50)</f>
        <v>296970.64000000007</v>
      </c>
      <c r="J50">
        <v>330239.94999999995</v>
      </c>
    </row>
    <row r="51" spans="1:10" x14ac:dyDescent="0.25">
      <c r="A51" s="3" t="s">
        <v>1063</v>
      </c>
      <c r="B51">
        <v>136179.69999999998</v>
      </c>
      <c r="C51">
        <v>195497.14000000007</v>
      </c>
      <c r="D51">
        <v>331676.84000000008</v>
      </c>
      <c r="E51" t="s">
        <v>1063</v>
      </c>
      <c r="F51">
        <f t="shared" si="0"/>
        <v>59317.44000000009</v>
      </c>
      <c r="I51" cm="1">
        <f t="array" ref="I51:J51">_xlfn._xlws.FILTER($B$44:$C$53,$A$44:$A$53=E51)</f>
        <v>136179.69999999998</v>
      </c>
      <c r="J51">
        <v>195497.14000000007</v>
      </c>
    </row>
    <row r="52" spans="1:10" x14ac:dyDescent="0.25">
      <c r="A52" s="3" t="s">
        <v>1050</v>
      </c>
      <c r="B52">
        <v>1496469.3000000003</v>
      </c>
      <c r="C52">
        <v>1543550.62</v>
      </c>
      <c r="D52">
        <v>3040019.9200000009</v>
      </c>
    </row>
    <row r="61" spans="1:10" x14ac:dyDescent="0.25">
      <c r="A61" s="2" t="s">
        <v>1051</v>
      </c>
      <c r="B61" s="2" t="s">
        <v>1054</v>
      </c>
    </row>
    <row r="62" spans="1:10" x14ac:dyDescent="0.25">
      <c r="A62" s="2" t="s">
        <v>1049</v>
      </c>
      <c r="B62" t="s">
        <v>10</v>
      </c>
      <c r="C62" t="s">
        <v>17</v>
      </c>
      <c r="D62" t="s">
        <v>1050</v>
      </c>
    </row>
    <row r="63" spans="1:10" x14ac:dyDescent="0.25">
      <c r="A63" s="3" t="s">
        <v>27</v>
      </c>
      <c r="B63">
        <v>201981.61000000002</v>
      </c>
      <c r="C63">
        <v>125034.29000000002</v>
      </c>
      <c r="D63">
        <v>327015.90000000002</v>
      </c>
    </row>
    <row r="64" spans="1:10" x14ac:dyDescent="0.25">
      <c r="A64" s="3" t="s">
        <v>57</v>
      </c>
      <c r="B64">
        <v>126125.69000000002</v>
      </c>
      <c r="C64">
        <v>128624.97999999995</v>
      </c>
      <c r="D64">
        <v>254750.66999999998</v>
      </c>
    </row>
    <row r="65" spans="1:4" x14ac:dyDescent="0.25">
      <c r="A65" s="3" t="s">
        <v>21</v>
      </c>
      <c r="B65">
        <v>163470.77000000005</v>
      </c>
      <c r="C65">
        <v>140993.52000000005</v>
      </c>
      <c r="D65">
        <v>304464.2900000001</v>
      </c>
    </row>
    <row r="66" spans="1:4" x14ac:dyDescent="0.25">
      <c r="A66" s="3" t="s">
        <v>14</v>
      </c>
      <c r="B66">
        <v>192820.41000000006</v>
      </c>
      <c r="C66">
        <v>167669.91</v>
      </c>
      <c r="D66">
        <v>360490.32000000007</v>
      </c>
    </row>
    <row r="67" spans="1:4" x14ac:dyDescent="0.25">
      <c r="A67" s="3" t="s">
        <v>35</v>
      </c>
      <c r="B67">
        <v>156038.75000000003</v>
      </c>
      <c r="C67">
        <v>134656.66</v>
      </c>
      <c r="D67">
        <v>290695.41000000003</v>
      </c>
    </row>
    <row r="68" spans="1:4" x14ac:dyDescent="0.25">
      <c r="A68" s="3" t="s">
        <v>42</v>
      </c>
      <c r="B68">
        <v>115439.65999999997</v>
      </c>
      <c r="C68">
        <v>157614.93000000002</v>
      </c>
      <c r="D68">
        <v>273054.58999999997</v>
      </c>
    </row>
    <row r="69" spans="1:4" x14ac:dyDescent="0.25">
      <c r="A69" s="3" t="s">
        <v>48</v>
      </c>
      <c r="B69">
        <v>123439.60999999997</v>
      </c>
      <c r="C69">
        <v>166130.41</v>
      </c>
      <c r="D69">
        <v>289570.01999999996</v>
      </c>
    </row>
    <row r="70" spans="1:4" x14ac:dyDescent="0.25">
      <c r="A70" s="3" t="s">
        <v>53</v>
      </c>
      <c r="B70">
        <v>157045.32000000004</v>
      </c>
      <c r="C70">
        <v>195101.09999999992</v>
      </c>
      <c r="D70">
        <v>352146.41999999993</v>
      </c>
    </row>
    <row r="71" spans="1:4" x14ac:dyDescent="0.25">
      <c r="A71" s="3" t="s">
        <v>38</v>
      </c>
      <c r="B71">
        <v>176431.16999999993</v>
      </c>
      <c r="C71">
        <v>142854.59</v>
      </c>
      <c r="D71">
        <v>319285.75999999989</v>
      </c>
    </row>
    <row r="72" spans="1:4" x14ac:dyDescent="0.25">
      <c r="A72" s="3" t="s">
        <v>67</v>
      </c>
      <c r="B72">
        <v>130757.63000000002</v>
      </c>
      <c r="C72">
        <v>137788.90999999997</v>
      </c>
      <c r="D72">
        <v>268546.53999999998</v>
      </c>
    </row>
    <row r="73" spans="1:4" x14ac:dyDescent="0.25">
      <c r="A73" s="3" t="s">
        <v>1050</v>
      </c>
      <c r="B73">
        <v>1543550.62</v>
      </c>
      <c r="C73">
        <v>1496469.3</v>
      </c>
      <c r="D73">
        <v>3040019.92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Main Data</vt:lpstr>
      <vt:lpstr>Mian Data (2)</vt:lpstr>
      <vt:lpstr>Helper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Axe6587</cp:lastModifiedBy>
  <cp:lastPrinted>2025-01-22T06:40:56Z</cp:lastPrinted>
  <dcterms:created xsi:type="dcterms:W3CDTF">2025-01-16T10:15:19Z</dcterms:created>
  <dcterms:modified xsi:type="dcterms:W3CDTF">2025-01-22T06:45:03Z</dcterms:modified>
</cp:coreProperties>
</file>