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C:\Users\laure\Documents\Chess-3000\Gestion de Projet\Phase 0\"/>
    </mc:Choice>
  </mc:AlternateContent>
  <xr:revisionPtr revIDLastSave="0" documentId="13_ncr:1_{B77DEA0D-16C9-412F-BE7F-521AEB0139E9}" xr6:coauthVersionLast="47" xr6:coauthVersionMax="47" xr10:uidLastSave="{00000000-0000-0000-0000-000000000000}"/>
  <bookViews>
    <workbookView xWindow="-108" yWindow="-108" windowWidth="23256" windowHeight="12456" xr2:uid="{00000000-000D-0000-FFFF-FFFF00000000}"/>
  </bookViews>
  <sheets>
    <sheet name="GanttChart" sheetId="9" r:id="rId1"/>
    <sheet name="Project Budget" sheetId="18" r:id="rId2"/>
    <sheet name="Help" sheetId="6" r:id="rId3"/>
    <sheet name="Help (2)" sheetId="19" r:id="rId4"/>
    <sheet name="TermsOfUse" sheetId="11" r:id="rId5"/>
    <sheet name="GanttChartPro" sheetId="12" r:id="rId6"/>
  </sheets>
  <definedNames>
    <definedName name="_xlnm.Print_Titles" localSheetId="0">GanttChart!$4:$7</definedName>
    <definedName name="_xlnm.Print_Titles" localSheetId="1">'Project Budget'!$6:$7</definedName>
    <definedName name="prevWBS" localSheetId="0">GanttChart!$A1048576</definedName>
    <definedName name="RégionTitreLigne1..D18">#REF!</definedName>
    <definedName name="Titre1">#REF!</definedName>
    <definedName name="Titre2">#REF!</definedName>
    <definedName name="Titre3">#REF!</definedName>
    <definedName name="valuevx">42.314159</definedName>
    <definedName name="vertex42_copyright" localSheetId="3" hidden="1">"© 2019 Vertex42 LLC"</definedName>
    <definedName name="vertex42_copyright" localSheetId="1" hidden="1">"© 2019 Vertex42 LLC"</definedName>
    <definedName name="vertex42_copyright" hidden="1">"© 2006-2018 Vertex42 LLC"</definedName>
    <definedName name="vertex42_id" localSheetId="3" hidden="1">"project-budget-detailed.xlsx"</definedName>
    <definedName name="vertex42_id" localSheetId="1" hidden="1">"project-budget-detailed.xlsx"</definedName>
    <definedName name="vertex42_id" hidden="1">"gantt-chart_L.xlsx"</definedName>
    <definedName name="vertex42_title" localSheetId="3" hidden="1">"Project Budget Template"</definedName>
    <definedName name="vertex42_title" localSheetId="1" hidden="1">"Project Budget Template"</definedName>
    <definedName name="vertex42_title" hidden="1">"Gantt Chart Template"</definedName>
    <definedName name="_xlnm.Print_Area" localSheetId="0">GanttChart!$A$1:$BN$38</definedName>
    <definedName name="_xlnm.Print_Area" localSheetId="5">GanttChartPro!$A$1:$C$47</definedName>
    <definedName name="_xlnm.Print_Area" localSheetId="1">'Project Budget'!$B:$L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9" l="1"/>
  <c r="G20" i="9"/>
  <c r="G17" i="9" s="1"/>
  <c r="G13" i="9"/>
  <c r="K21" i="18"/>
  <c r="L21" i="18"/>
  <c r="B21" i="18"/>
  <c r="B19" i="18"/>
  <c r="B20" i="18"/>
  <c r="B18" i="18"/>
  <c r="K20" i="18"/>
  <c r="L20" i="18" s="1"/>
  <c r="K18" i="18"/>
  <c r="L18" i="18" s="1"/>
  <c r="K19" i="18"/>
  <c r="L19" i="18" s="1"/>
  <c r="B16" i="18"/>
  <c r="B15" i="18"/>
  <c r="B17" i="18"/>
  <c r="B14" i="18"/>
  <c r="B13" i="18"/>
  <c r="B12" i="18"/>
  <c r="B11" i="18"/>
  <c r="B10" i="18"/>
  <c r="B9" i="18"/>
  <c r="E4" i="18"/>
  <c r="E3" i="18"/>
  <c r="A8" i="9"/>
  <c r="B1" i="18"/>
  <c r="B8" i="18"/>
  <c r="J8" i="18"/>
  <c r="K9" i="18"/>
  <c r="K10" i="18"/>
  <c r="L10" i="18" s="1"/>
  <c r="K11" i="18"/>
  <c r="L11" i="18" s="1"/>
  <c r="J12" i="18"/>
  <c r="K13" i="18"/>
  <c r="L13" i="18" s="1"/>
  <c r="K14" i="18"/>
  <c r="L14" i="18" s="1"/>
  <c r="K15" i="18"/>
  <c r="L15" i="18" s="1"/>
  <c r="K16" i="18"/>
  <c r="L16" i="18" s="1"/>
  <c r="K17" i="18"/>
  <c r="L17" i="18" s="1"/>
  <c r="J22" i="18"/>
  <c r="K23" i="18"/>
  <c r="L23" i="18" s="1"/>
  <c r="K24" i="18"/>
  <c r="L24" i="18" s="1"/>
  <c r="K25" i="18"/>
  <c r="L25" i="18" s="1"/>
  <c r="K26" i="18"/>
  <c r="L26" i="18" s="1"/>
  <c r="K27" i="18"/>
  <c r="L27" i="18" s="1"/>
  <c r="J4" i="18" l="1"/>
  <c r="K12" i="18"/>
  <c r="L12" i="18" s="1"/>
  <c r="K8" i="18"/>
  <c r="L8" i="18" s="1"/>
  <c r="L9" i="18"/>
  <c r="K22" i="18"/>
  <c r="L22" i="18" s="1"/>
  <c r="A45" i="9"/>
  <c r="K4" i="18" l="1"/>
  <c r="L4" i="18" s="1"/>
  <c r="I38" i="9"/>
  <c r="I37" i="9"/>
  <c r="F42" i="9" l="1"/>
  <c r="F43" i="9" s="1"/>
  <c r="I43" i="9" s="1"/>
  <c r="F41" i="9"/>
  <c r="I41" i="9" s="1"/>
  <c r="F8" i="9"/>
  <c r="I8" i="9" s="1"/>
  <c r="F31" i="9"/>
  <c r="I31" i="9" s="1"/>
  <c r="F25" i="9"/>
  <c r="I25" i="9" s="1"/>
  <c r="F12" i="9"/>
  <c r="I12" i="9" s="1"/>
  <c r="F44" i="9" l="1"/>
  <c r="I44" i="9" s="1"/>
  <c r="I42" i="9"/>
  <c r="F9" i="9" l="1"/>
  <c r="E10" i="9" s="1"/>
  <c r="K6" i="9"/>
  <c r="F10" i="9" l="1"/>
  <c r="I9" i="9"/>
  <c r="K7" i="9"/>
  <c r="K4" i="9"/>
  <c r="A41" i="9"/>
  <c r="A42" i="9" s="1"/>
  <c r="A43" i="9" s="1"/>
  <c r="A44" i="9" s="1"/>
  <c r="I10" i="9" l="1"/>
  <c r="E11" i="9"/>
  <c r="L6" i="9"/>
  <c r="F14" i="9" l="1"/>
  <c r="I13" i="9"/>
  <c r="F27" i="9"/>
  <c r="I27" i="9" s="1"/>
  <c r="F26" i="9"/>
  <c r="I26" i="9" s="1"/>
  <c r="F33" i="9"/>
  <c r="I33" i="9" s="1"/>
  <c r="F32" i="9"/>
  <c r="I32" i="9" s="1"/>
  <c r="M6" i="9"/>
  <c r="F28" i="9"/>
  <c r="I28" i="9" s="1"/>
  <c r="I14" i="9" l="1"/>
  <c r="E15" i="9"/>
  <c r="F34" i="9"/>
  <c r="I34" i="9" s="1"/>
  <c r="N6" i="9"/>
  <c r="F35" i="9" l="1"/>
  <c r="I35" i="9" s="1"/>
  <c r="F29" i="9"/>
  <c r="I29" i="9" s="1"/>
  <c r="O6" i="9"/>
  <c r="K5" i="9"/>
  <c r="F36" i="9" l="1"/>
  <c r="I36" i="9" s="1"/>
  <c r="F30" i="9"/>
  <c r="I30"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5" i="9" l="1"/>
  <c r="A26" i="9" s="1"/>
  <c r="A27" i="9" s="1"/>
  <c r="A28" i="9" s="1"/>
  <c r="A29" i="9" s="1"/>
  <c r="A30" i="9" s="1"/>
  <c r="A31" i="9" s="1"/>
  <c r="A32" i="9" s="1"/>
  <c r="A33" i="9" s="1"/>
  <c r="A34" i="9" s="1"/>
  <c r="A35" i="9" s="1"/>
  <c r="A36" i="9" s="1"/>
  <c r="F15" i="9"/>
  <c r="E16" i="9" s="1"/>
  <c r="I15" i="9" l="1"/>
  <c r="F16" i="9"/>
  <c r="F18" i="9" l="1"/>
  <c r="I16" i="9"/>
  <c r="I17" i="9"/>
  <c r="E19" i="9" l="1"/>
  <c r="I18" i="9"/>
  <c r="F19" i="9" l="1"/>
  <c r="I19" i="9" s="1"/>
  <c r="E20" i="9"/>
  <c r="F20" i="9" s="1"/>
  <c r="I20" i="9" s="1"/>
  <c r="E21" i="9" l="1"/>
  <c r="G21" i="9" s="1"/>
  <c r="I2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<sst xmlns="http://schemas.openxmlformats.org/spreadsheetml/2006/main" count="220" uniqueCount="194">
  <si>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</si>
  <si>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</si>
  <si>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</si>
  <si>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</si>
  <si>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</si>
  <si>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</si>
  <si>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</si>
  <si>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</si>
  <si>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</si>
  <si>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</si>
  <si>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</si>
  <si>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</si>
  <si>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</si>
  <si>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</si>
  <si>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</si>
  <si>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</si>
  <si>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</si>
  <si>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</si>
  <si>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</si>
  <si>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</si>
  <si>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</si>
  <si>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</si>
  <si>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</si>
  <si>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</si>
  <si>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</si>
  <si>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</si>
  <si>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</si>
  <si>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</si>
  <si>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</si>
  <si>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</si>
  <si>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</si>
  <si>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</si>
  <si>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</si>
  <si>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</si>
  <si>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</si>
  <si>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</si>
  <si>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</si>
  <si>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</si>
  <si>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</si>
  <si>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</si>
  <si>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</si>
  <si>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</si>
  <si>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</si>
  <si>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</si>
  <si>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</si>
  <si>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</si>
  <si>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</si>
  <si>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</si>
  <si>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</si>
  <si>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</si>
  <si>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</si>
  <si>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</si>
  <si>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</si>
  <si>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</si>
  <si>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</si>
  <si>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</si>
  <si>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</si>
  <si>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</si>
  <si>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</si>
  <si>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</si>
  <si>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</si>
  <si>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</si>
  <si>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</si>
  <si>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</si>
  <si>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</si>
  <si>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</si>
  <si>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</si>
  <si>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</si>
  <si>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</si>
  <si>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</si>
  <si>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</si>
  <si>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</si>
  <si>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</si>
  <si>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</si>
  <si>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</si>
  <si>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</si>
  <si>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</si>
  <si>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</si>
  <si>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</si>
  <si>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</si>
  <si>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</si>
  <si>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</si>
  <si>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</si>
  <si>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</si>
  <si>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</si>
  <si>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</si>
  <si>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</si>
  <si>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</si>
  <si>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</si>
  <si>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</si>
  <si>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</si>
  <si>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</si>
  <si>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</si>
  <si>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</si>
  <si>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</si>
  <si>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</si>
  <si>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</si>
  <si>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</si>
  <si>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</si>
  <si>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</si>
  <si>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</si>
  <si>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</si>
  <si>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</si>
  <si>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</si>
  <si>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</si>
  <si>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</si>
  <si>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</si>
  <si>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</si>
  <si>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</si>
  <si>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</si>
  <si>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</si>
  <si>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</si>
  <si>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</si>
  <si>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</si>
  <si>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</si>
  <si>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</si>
  <si>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</si>
  <si>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</si>
  <si>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</si>
  <si>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</si>
  <si>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</si>
  <si>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</si>
  <si>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</si>
  <si>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</si>
  <si>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</si>
  <si>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</si>
  <si>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</si>
  <si>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</si>
  <si>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</si>
  <si>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</si>
  <si>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</si>
  <si>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</si>
  <si>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</si>
  <si>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</si>
  <si>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</si>
  <si>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</si>
  <si>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</si>
  <si>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Task</t>
  </si>
  <si>
    <t>Phase or Category Title</t>
  </si>
  <si>
    <t>◄ Verify SUBTOTAL formulas after inserting new rows.</t>
  </si>
  <si>
    <t>Under(Over)</t>
  </si>
  <si>
    <t>Actual</t>
  </si>
  <si>
    <t>Budget</t>
  </si>
  <si>
    <t>Other</t>
  </si>
  <si>
    <t>Travel</t>
  </si>
  <si>
    <t>Material</t>
  </si>
  <si>
    <t>$/Unit</t>
  </si>
  <si>
    <t>Units</t>
  </si>
  <si>
    <t>Rate</t>
  </si>
  <si>
    <t>Hrs</t>
  </si>
  <si>
    <t>Tasks</t>
  </si>
  <si>
    <t>► More Business Templates</t>
  </si>
  <si>
    <t>Fixed Costs</t>
  </si>
  <si>
    <t>Materials</t>
  </si>
  <si>
    <t>Labor</t>
  </si>
  <si>
    <t>► Project Management Templates</t>
  </si>
  <si>
    <t>► More Business Finance Templates</t>
  </si>
  <si>
    <t>Start Date:</t>
  </si>
  <si>
    <t>© 2019 Vertex42 LLC</t>
  </si>
  <si>
    <t>[42]</t>
  </si>
  <si>
    <t>Project Lead:</t>
  </si>
  <si>
    <t>Project Budget Templates</t>
  </si>
  <si>
    <t>Budget Summary</t>
  </si>
  <si>
    <t>Project Info</t>
  </si>
  <si>
    <t>Project Budget</t>
  </si>
  <si>
    <t>If you see "#####" in a cell, it means you need to widen the column to see the value, or reduce the font size for that cell.</t>
  </si>
  <si>
    <t>Cell containing "#####"</t>
  </si>
  <si>
    <t>Note: The SUBTOTAL(9,…) function is the same as the SUM(…) function except that using SUBTOTAL() ignores cells containing other SUBTOTAL() formulas. This allows the grand-total at the top to sum all budget values while ignoring the subtotals.</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</si>
  <si>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</si>
  <si>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When Adding New Rows</t>
  </si>
  <si>
    <t>In this worksheet, the Actual amount is calculated from the Labor, Materials, and Fixed Costs columns. This means that you manually enter the Budget value and you use the Labor, Materials, and Fixed Costs columns to enter actual spent amounts.</t>
  </si>
  <si>
    <t>Entering Budget and Actual Amounts</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</si>
  <si>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</si>
  <si>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Visit the Project Budget Template Page &gt;</t>
  </si>
  <si>
    <t>Template Help</t>
  </si>
  <si>
    <t>FailureIsAlreadyTaken</t>
  </si>
  <si>
    <t>Avant-Avant-Projet</t>
  </si>
  <si>
    <t>Notes par rapport au cours de Vie de l'entreprise</t>
  </si>
  <si>
    <t>Préparation des divers documents</t>
  </si>
  <si>
    <t>Validation de la phase 0</t>
  </si>
  <si>
    <t>Avant-Projet</t>
  </si>
  <si>
    <t>Mise en œuvre</t>
  </si>
  <si>
    <t>Clôture</t>
  </si>
  <si>
    <t>Chess 2.1</t>
  </si>
  <si>
    <t>Laurentin Turcat, 
Mathis Pradelles, 
Mathieu Anziani</t>
  </si>
  <si>
    <t>Cadrage Organisationnel</t>
  </si>
  <si>
    <t>Analyse Vidéo pour MOA</t>
  </si>
  <si>
    <t>CDCF de chaque partie</t>
  </si>
  <si>
    <t>Analyse Technique Sommaire</t>
  </si>
  <si>
    <t>Pré-études des solutions pour les CDCF de chaque partie</t>
  </si>
  <si>
    <t xml:space="preserve">Revue </t>
  </si>
  <si>
    <t>Finir le Gantt prévisionnel</t>
  </si>
  <si>
    <t>Limites du projet</t>
  </si>
  <si>
    <t>Passage de la MOA à la MOE : CDCF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</si>
</sst>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yyyy\ \(dddd\)"/>
    <numFmt numFmtId="165" formatCode="ddd\ m/dd/yy"/>
    <numFmt numFmtId="166" formatCode="d"/>
    <numFmt numFmtId="167" formatCode="d\ mmm\ yyyy"/>
    <numFmt numFmtId="168" formatCode="_(* #,##0.00_);_(* \(#,##0.00\);_(* &quot;-&quot;??_);_(@_)"/>
    <numFmt numFmtId="169" formatCode="&quot;$&quot;#,##0.00"/>
    <numFmt numFmtId="170" formatCode="_(&quot;$&quot;* #,##0_);_(&quot;$&quot;* \(#,##0\);_(&quot;$&quot;* &quot;-&quot;??_);_(@_)"/>
  </numFmts>
  <fonts count="101"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color theme="3"/>
      <name val="Arial"/>
      <family val="2"/>
      <scheme val="major"/>
    </font>
    <font>
      <sz val="16"/>
      <color theme="3"/>
      <name val="Arial"/>
      <family val="2"/>
      <scheme val="major"/>
    </font>
    <font>
      <sz val="28"/>
      <color theme="3"/>
      <name val="Arial"/>
      <family val="2"/>
      <scheme val="major"/>
    </font>
    <font>
      <sz val="8"/>
      <color theme="1"/>
      <name val="Arial"/>
      <family val="2"/>
      <scheme val="minor"/>
    </font>
    <font>
      <sz val="9"/>
      <color theme="1"/>
      <name val="Arial"/>
      <family val="2"/>
      <scheme val="minor"/>
    </font>
    <font>
      <sz val="16"/>
      <color theme="1"/>
      <name val="Arial"/>
      <family val="2"/>
      <scheme val="minor"/>
    </font>
    <font>
      <sz val="10"/>
      <color theme="1"/>
      <name val="Arial"/>
      <family val="2"/>
      <scheme val="minor"/>
    </font>
    <font>
      <b/>
      <sz val="10"/>
      <color theme="1"/>
      <name val="Arial"/>
      <family val="2"/>
      <scheme val="minor"/>
    </font>
    <font>
      <sz val="9"/>
      <color theme="8" tint="-0.249977111117893"/>
      <name val="Arial"/>
      <family val="2"/>
      <scheme val="minor"/>
    </font>
    <font>
      <b/>
      <sz val="10"/>
      <color theme="4" tint="-0.249977111117893"/>
      <name val="Arial"/>
      <family val="2"/>
      <scheme val="minor"/>
    </font>
    <font>
      <sz val="9"/>
      <color theme="4"/>
      <name val="Arial"/>
      <family val="2"/>
      <scheme val="minor"/>
    </font>
    <font>
      <sz val="14"/>
      <color theme="1"/>
      <name val="Arial"/>
      <family val="2"/>
      <scheme val="minor"/>
    </font>
    <font>
      <b/>
      <sz val="9"/>
      <color theme="4"/>
      <name val="Arial"/>
      <family val="2"/>
      <scheme val="minor"/>
    </font>
    <font>
      <u/>
      <sz val="11"/>
      <color rgb="FF0000FF"/>
      <name val="Arial"/>
      <family val="2"/>
      <scheme val="minor"/>
    </font>
    <font>
      <b/>
      <sz val="9"/>
      <name val="Arial"/>
      <family val="2"/>
      <scheme val="minor"/>
    </font>
    <font>
      <b/>
      <sz val="10"/>
      <color theme="1" tint="0.34998626667073579"/>
      <name val="Arial"/>
      <family val="2"/>
      <scheme val="minor"/>
    </font>
    <font>
      <sz val="8"/>
      <color theme="1" tint="0.499984740745262"/>
      <name val="Arial"/>
      <family val="2"/>
      <scheme val="minor"/>
    </font>
    <font>
      <sz val="1"/>
      <color theme="0"/>
      <name val="Arial"/>
      <family val="2"/>
      <scheme val="minor"/>
    </font>
    <font>
      <b/>
      <sz val="12"/>
      <color theme="1" tint="0.34998626667073579"/>
      <name val="Arial"/>
      <family val="2"/>
      <scheme val="minor"/>
    </font>
    <font>
      <sz val="11"/>
      <color theme="4" tint="-0.249977111117893"/>
      <name val="Arial"/>
      <family val="2"/>
      <scheme val="minor"/>
    </font>
    <font>
      <sz val="11"/>
      <color theme="1" tint="0.34998626667073579"/>
      <name val="Arial"/>
      <family val="2"/>
      <scheme val="minor"/>
    </font>
    <font>
      <sz val="16"/>
      <color theme="1" tint="0.34998626667073579"/>
      <name val="Arial"/>
      <family val="2"/>
      <scheme val="minor"/>
    </font>
    <font>
      <b/>
      <sz val="20"/>
      <color theme="4"/>
      <name val="Arial"/>
      <family val="2"/>
      <scheme val="minor"/>
    </font>
    <font>
      <sz val="11"/>
      <color indexed="8"/>
      <name val="Arial"/>
      <family val="2"/>
      <scheme val="minor"/>
    </font>
    <font>
      <b/>
      <sz val="12"/>
      <color theme="4"/>
      <name val="Arial"/>
      <family val="2"/>
      <scheme val="minor"/>
    </font>
    <font>
      <sz val="10"/>
      <color indexed="8"/>
      <name val="Arial"/>
      <family val="2"/>
      <scheme val="minor"/>
    </font>
    <font>
      <b/>
      <sz val="11"/>
      <color theme="4" tint="-0.249977111117893"/>
      <name val="Arial"/>
      <family val="2"/>
      <scheme val="minor"/>
    </font>
    <font>
      <sz val="18"/>
      <color theme="4" tint="-0.249977111117893"/>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theme="1" tint="0.499984740745262"/>
      </top>
      <bottom style="thin">
        <color theme="1"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medium">
        <color theme="4"/>
      </left>
      <right/>
      <top/>
      <bottom style="thin">
        <color theme="0" tint="-0.499984740745262"/>
      </bottom>
      <diagonal/>
    </border>
    <border>
      <left/>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4"/>
      </left>
      <right style="medium">
        <color theme="4"/>
      </right>
      <top/>
      <bottom style="thin">
        <color theme="0" tint="-0.499984740745262"/>
      </bottom>
      <diagonal/>
    </border>
    <border>
      <left style="thin">
        <color theme="4"/>
      </left>
      <right style="thin">
        <color theme="4"/>
      </right>
      <top/>
      <bottom style="thin">
        <color theme="0" tint="-0.499984740745262"/>
      </bottom>
      <diagonal/>
    </border>
    <border>
      <left/>
      <right/>
      <top/>
      <bottom style="thin">
        <color theme="0" tint="-0.499984740745262"/>
      </bottom>
      <diagonal/>
    </border>
    <border>
      <left style="thin">
        <color theme="4"/>
      </left>
      <right style="medium">
        <color theme="4"/>
      </right>
      <top/>
      <bottom style="medium">
        <color theme="4"/>
      </bottom>
      <diagonal/>
    </border>
    <border>
      <left style="thin">
        <color theme="4"/>
      </left>
      <right style="thin">
        <color theme="4"/>
      </right>
      <top/>
      <bottom style="medium">
        <color theme="4"/>
      </bottom>
      <diagonal/>
    </border>
    <border>
      <left style="medium">
        <color theme="4"/>
      </left>
      <right/>
      <top/>
      <bottom style="medium">
        <color theme="4"/>
      </bottom>
      <diagonal/>
    </border>
    <border>
      <left style="medium">
        <color theme="4"/>
      </left>
      <right style="thin">
        <color theme="4"/>
      </right>
      <top/>
      <bottom style="medium">
        <color theme="4"/>
      </bottom>
      <diagonal/>
    </border>
    <border>
      <left style="thin">
        <color theme="4"/>
      </left>
      <right style="thin">
        <color theme="4"/>
      </right>
      <top style="thin">
        <color theme="4"/>
      </top>
      <bottom style="thin">
        <color theme="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0" tint="-0.24994659260841701"/>
      </top>
      <bottom/>
      <diagonal/>
    </border>
  </borders>
  <cellStyleXfs count="52">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0">
      <alignment vertical="center"/>
    </xf>
    <xf numFmtId="0" fontId="73" fillId="0" borderId="0" applyNumberFormat="0" applyFill="0" applyBorder="0" applyProtection="0">
      <alignment vertical="center"/>
    </xf>
    <xf numFmtId="0" fontId="74" fillId="0" borderId="0" applyNumberFormat="0" applyFill="0" applyBorder="0" applyProtection="0">
      <alignment vertical="center"/>
    </xf>
    <xf numFmtId="0" fontId="74" fillId="0" borderId="0" applyNumberFormat="0" applyFill="0" applyProtection="0">
      <alignment vertical="center"/>
    </xf>
    <xf numFmtId="0" fontId="75" fillId="0" borderId="0" applyNumberFormat="0" applyFill="0" applyProtection="0">
      <alignment vertical="center"/>
    </xf>
    <xf numFmtId="0" fontId="1" fillId="0" borderId="0"/>
    <xf numFmtId="0" fontId="86" fillId="0" borderId="0" applyNumberFormat="0" applyFill="0" applyBorder="0" applyAlignment="0" applyProtection="0"/>
    <xf numFmtId="0" fontId="2" fillId="0" borderId="0"/>
  </cellStyleXfs>
  <cellXfs count="224">
    <xf numFmtId="0" fontId="0" fillId="0" borderId="0" xfId="0"/>
    <xf numFmtId="0" fontId="0" fillId="20" borderId="0" xfId="0" applyFill="1"/>
    <xf numFmtId="0" fontId="2" fillId="0" borderId="0" xfId="0" applyFont="1"/>
    <xf numFmtId="0" fontId="4" fillId="0" borderId="0" xfId="0" applyFont="1" applyAlignment="1">
      <alignment horizontal="right"/>
    </xf>
    <xf numFmtId="0" fontId="8" fillId="0" borderId="0" xfId="0" applyFont="1"/>
    <xf numFmtId="0" fontId="2" fillId="0" borderId="0" xfId="0" applyFont="1" applyAlignment="1">
      <alignment horizontal="left" wrapText="1" indent="1"/>
    </xf>
    <xf numFmtId="0" fontId="2" fillId="0" borderId="14" xfId="0" applyFont="1" applyBorder="1"/>
    <xf numFmtId="0" fontId="0" fillId="0" borderId="14" xfId="0" applyBorder="1"/>
    <xf numFmtId="0" fontId="30" fillId="0" borderId="14" xfId="0" applyFont="1" applyBorder="1" applyAlignment="1">
      <alignment horizontal="left" wrapText="1"/>
    </xf>
    <xf numFmtId="0" fontId="6" fillId="0" borderId="14" xfId="0" applyFont="1" applyBorder="1" applyAlignment="1">
      <alignment horizontal="left" wrapText="1"/>
    </xf>
    <xf numFmtId="0" fontId="30" fillId="0" borderId="14" xfId="0" applyFont="1" applyBorder="1" applyAlignment="1">
      <alignment horizontal="left"/>
    </xf>
    <xf numFmtId="0" fontId="4" fillId="0" borderId="0" xfId="0" applyFont="1" applyAlignment="1">
      <alignment wrapText="1"/>
    </xf>
    <xf numFmtId="0" fontId="11" fillId="0" borderId="0" xfId="0" applyFont="1" applyProtection="1">
      <protection locked="0"/>
    </xf>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Alignment="1">
      <alignment horizontal="left" vertical="center"/>
    </xf>
    <xf numFmtId="0" fontId="3" fillId="0" borderId="0" xfId="34" applyAlignment="1" applyProtection="1">
      <alignment horizontal="left"/>
    </xf>
    <xf numFmtId="0" fontId="0" fillId="0" borderId="0" xfId="0" applyProtection="1">
      <protection locked="0"/>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5" xfId="0" applyFont="1" applyBorder="1" applyAlignment="1">
      <alignment horizontal="left" wrapText="1"/>
    </xf>
    <xf numFmtId="0" fontId="31" fillId="0" borderId="14" xfId="34" applyFont="1" applyBorder="1" applyAlignment="1" applyProtection="1">
      <alignment horizontal="left" wrapText="1"/>
    </xf>
    <xf numFmtId="0" fontId="38" fillId="0" borderId="15" xfId="34" applyFont="1" applyBorder="1" applyAlignment="1" applyProtection="1">
      <alignment wrapText="1"/>
    </xf>
    <xf numFmtId="0" fontId="33" fillId="0" borderId="0" xfId="0" applyFont="1" applyAlignment="1">
      <alignment horizontal="left" vertical="center"/>
    </xf>
    <xf numFmtId="0" fontId="32" fillId="0" borderId="0" xfId="0" applyFont="1" applyAlignment="1">
      <alignment horizontal="left" vertical="center"/>
    </xf>
    <xf numFmtId="0" fontId="2" fillId="0" borderId="15" xfId="0" applyFont="1" applyBorder="1"/>
    <xf numFmtId="0" fontId="0" fillId="0" borderId="15" xfId="0" applyBorder="1"/>
    <xf numFmtId="0" fontId="30" fillId="0" borderId="0" xfId="0" applyFont="1" applyAlignment="1">
      <alignment horizontal="left" wrapText="1"/>
    </xf>
    <xf numFmtId="0" fontId="10" fillId="0" borderId="0" xfId="0" applyFont="1" applyAlignment="1" applyProtection="1">
      <alignment vertical="center"/>
      <protection locked="0"/>
    </xf>
    <xf numFmtId="0" fontId="44" fillId="0" borderId="0" xfId="0" applyFont="1"/>
    <xf numFmtId="0" fontId="45" fillId="0" borderId="0" xfId="0" applyFont="1" applyAlignment="1" applyProtection="1">
      <alignment vertical="center"/>
      <protection locked="0"/>
    </xf>
    <xf numFmtId="0" fontId="47" fillId="24" borderId="10" xfId="0" applyFont="1" applyFill="1" applyBorder="1" applyAlignment="1">
      <alignment horizontal="left" vertical="center"/>
    </xf>
    <xf numFmtId="0" fontId="47" fillId="24" borderId="10" xfId="0" applyFont="1" applyFill="1" applyBorder="1" applyAlignment="1">
      <alignment vertical="center"/>
    </xf>
    <xf numFmtId="0" fontId="43" fillId="24" borderId="10" xfId="0" applyFont="1" applyFill="1" applyBorder="1" applyAlignment="1">
      <alignment vertical="center"/>
    </xf>
    <xf numFmtId="0" fontId="43" fillId="24" borderId="10" xfId="0" applyFont="1" applyFill="1" applyBorder="1" applyAlignment="1">
      <alignment horizontal="center" vertical="center"/>
    </xf>
    <xf numFmtId="1" fontId="43" fillId="24" borderId="10" xfId="40" applyNumberFormat="1" applyFont="1" applyFill="1" applyBorder="1" applyAlignment="1" applyProtection="1">
      <alignment horizontal="center" vertical="center"/>
    </xf>
    <xf numFmtId="9" fontId="43" fillId="24" borderId="10" xfId="40" applyFont="1" applyFill="1" applyBorder="1" applyAlignment="1" applyProtection="1">
      <alignment horizontal="center" vertical="center"/>
    </xf>
    <xf numFmtId="1" fontId="43" fillId="24" borderId="10" xfId="0" applyNumberFormat="1" applyFont="1" applyFill="1" applyBorder="1" applyAlignment="1">
      <alignment horizontal="center" vertical="center"/>
    </xf>
    <xf numFmtId="0" fontId="43" fillId="0" borderId="10" xfId="0" applyFont="1" applyBorder="1" applyAlignment="1">
      <alignment horizontal="left" vertical="center"/>
    </xf>
    <xf numFmtId="0" fontId="43" fillId="0" borderId="10" xfId="0" applyFont="1" applyBorder="1" applyAlignment="1">
      <alignment vertical="center"/>
    </xf>
    <xf numFmtId="1" fontId="48" fillId="26" borderId="12" xfId="0" applyNumberFormat="1" applyFont="1" applyFill="1" applyBorder="1" applyAlignment="1">
      <alignment horizontal="center" vertical="center"/>
    </xf>
    <xf numFmtId="9" fontId="48" fillId="26" borderId="12" xfId="40" applyFont="1" applyFill="1" applyBorder="1" applyAlignment="1" applyProtection="1">
      <alignment horizontal="center" vertical="center"/>
    </xf>
    <xf numFmtId="1" fontId="48" fillId="0" borderId="12" xfId="0" applyNumberFormat="1" applyFont="1" applyBorder="1" applyAlignment="1">
      <alignment horizontal="center" vertical="center"/>
    </xf>
    <xf numFmtId="0" fontId="49" fillId="0" borderId="10" xfId="0" applyFont="1" applyBorder="1" applyAlignment="1">
      <alignment vertical="center"/>
    </xf>
    <xf numFmtId="0" fontId="43" fillId="0" borderId="10" xfId="0" applyFont="1" applyBorder="1" applyAlignment="1">
      <alignment horizontal="center" vertical="center"/>
    </xf>
    <xf numFmtId="1" fontId="43" fillId="0" borderId="10" xfId="40" applyNumberFormat="1" applyFont="1" applyFill="1" applyBorder="1" applyAlignment="1" applyProtection="1">
      <alignment horizontal="center" vertical="center"/>
    </xf>
    <xf numFmtId="9" fontId="43" fillId="0" borderId="10" xfId="40" applyFont="1" applyFill="1" applyBorder="1" applyAlignment="1" applyProtection="1">
      <alignment horizontal="center" vertical="center"/>
    </xf>
    <xf numFmtId="1" fontId="43" fillId="0" borderId="10" xfId="0" applyNumberFormat="1" applyFont="1" applyBorder="1" applyAlignment="1">
      <alignment horizontal="center" vertical="center"/>
    </xf>
    <xf numFmtId="0" fontId="43" fillId="0" borderId="0" xfId="0" applyFont="1" applyAlignment="1">
      <alignment vertical="center"/>
    </xf>
    <xf numFmtId="0" fontId="50" fillId="23" borderId="0" xfId="0" applyFont="1" applyFill="1" applyAlignment="1">
      <alignment vertical="center"/>
    </xf>
    <xf numFmtId="0" fontId="46" fillId="24" borderId="0" xfId="0" applyFont="1" applyFill="1" applyAlignment="1">
      <alignment vertical="center"/>
    </xf>
    <xf numFmtId="0" fontId="51" fillId="23" borderId="0" xfId="0" applyFont="1" applyFill="1" applyAlignment="1">
      <alignment vertical="center"/>
    </xf>
    <xf numFmtId="0" fontId="52" fillId="24" borderId="0" xfId="0" applyFont="1" applyFill="1" applyAlignment="1">
      <alignment vertical="center"/>
    </xf>
    <xf numFmtId="0" fontId="52" fillId="0" borderId="0" xfId="0" applyFont="1" applyAlignment="1">
      <alignment vertical="center"/>
    </xf>
    <xf numFmtId="0" fontId="48" fillId="23" borderId="0" xfId="0" applyFont="1" applyFill="1" applyAlignment="1">
      <alignment vertical="center"/>
    </xf>
    <xf numFmtId="0" fontId="43" fillId="24" borderId="0" xfId="0" applyFont="1" applyFill="1" applyAlignment="1">
      <alignment vertical="center"/>
    </xf>
    <xf numFmtId="0" fontId="48" fillId="22" borderId="11" xfId="0" applyFont="1" applyFill="1" applyBorder="1" applyAlignment="1">
      <alignment vertical="center"/>
    </xf>
    <xf numFmtId="0" fontId="48" fillId="0" borderId="12" xfId="0" quotePrefix="1" applyFont="1" applyBorder="1" applyAlignment="1">
      <alignment horizontal="center" vertical="center"/>
    </xf>
    <xf numFmtId="0" fontId="48" fillId="0" borderId="12" xfId="0" applyFont="1" applyBorder="1" applyAlignment="1">
      <alignment vertical="center"/>
    </xf>
    <xf numFmtId="0" fontId="48" fillId="0" borderId="12" xfId="0" applyFont="1" applyBorder="1" applyAlignment="1">
      <alignment horizontal="left" vertical="center"/>
    </xf>
    <xf numFmtId="166" fontId="4" fillId="0" borderId="13" xfId="0" applyNumberFormat="1" applyFont="1" applyBorder="1" applyAlignment="1">
      <alignment horizontal="center" vertical="center" shrinkToFit="1"/>
    </xf>
    <xf numFmtId="0" fontId="47" fillId="24" borderId="16" xfId="0" applyFont="1" applyFill="1" applyBorder="1" applyAlignment="1">
      <alignment vertical="center"/>
    </xf>
    <xf numFmtId="0" fontId="43" fillId="24" borderId="16" xfId="0" applyFont="1" applyFill="1" applyBorder="1" applyAlignment="1">
      <alignment vertical="center"/>
    </xf>
    <xf numFmtId="0" fontId="43" fillId="24" borderId="16" xfId="0" applyFont="1" applyFill="1" applyBorder="1" applyAlignment="1">
      <alignment horizontal="center" vertical="center"/>
    </xf>
    <xf numFmtId="165" fontId="43" fillId="24" borderId="16" xfId="0" applyNumberFormat="1" applyFont="1" applyFill="1" applyBorder="1" applyAlignment="1">
      <alignment horizontal="right" vertical="center"/>
    </xf>
    <xf numFmtId="1" fontId="43" fillId="24" borderId="16" xfId="40" applyNumberFormat="1" applyFont="1" applyFill="1" applyBorder="1" applyAlignment="1" applyProtection="1">
      <alignment horizontal="center" vertical="center"/>
    </xf>
    <xf numFmtId="9" fontId="43" fillId="24" borderId="16" xfId="40" applyFont="1" applyFill="1" applyBorder="1" applyAlignment="1" applyProtection="1">
      <alignment horizontal="center" vertical="center"/>
    </xf>
    <xf numFmtId="1" fontId="43" fillId="24" borderId="16" xfId="0" applyNumberFormat="1" applyFont="1" applyFill="1" applyBorder="1" applyAlignment="1">
      <alignment horizontal="center" vertical="center"/>
    </xf>
    <xf numFmtId="166" fontId="4" fillId="0" borderId="17" xfId="0" applyNumberFormat="1" applyFont="1" applyBorder="1" applyAlignment="1">
      <alignment horizontal="center" vertical="center" shrinkToFit="1"/>
    </xf>
    <xf numFmtId="166" fontId="4" fillId="0" borderId="18" xfId="0" applyNumberFormat="1" applyFont="1" applyBorder="1" applyAlignment="1">
      <alignment horizontal="center" vertical="center" shrinkToFit="1"/>
    </xf>
    <xf numFmtId="1" fontId="54" fillId="24" borderId="16" xfId="0" applyNumberFormat="1" applyFont="1" applyFill="1" applyBorder="1" applyAlignment="1">
      <alignment horizontal="center" vertical="center"/>
    </xf>
    <xf numFmtId="1" fontId="55" fillId="0" borderId="12" xfId="0" applyNumberFormat="1" applyFont="1" applyBorder="1" applyAlignment="1">
      <alignment horizontal="center" vertical="center"/>
    </xf>
    <xf numFmtId="1" fontId="54" fillId="24" borderId="10" xfId="0" applyNumberFormat="1" applyFont="1" applyFill="1" applyBorder="1" applyAlignment="1">
      <alignment horizontal="center" vertical="center"/>
    </xf>
    <xf numFmtId="1" fontId="54" fillId="0" borderId="10" xfId="0" applyNumberFormat="1" applyFont="1" applyBorder="1" applyAlignment="1">
      <alignment horizontal="center" vertical="center"/>
    </xf>
    <xf numFmtId="0" fontId="54" fillId="24" borderId="0" xfId="0" applyFont="1" applyFill="1" applyAlignment="1">
      <alignment vertical="center"/>
    </xf>
    <xf numFmtId="165" fontId="48" fillId="25" borderId="12" xfId="0" applyNumberFormat="1" applyFont="1" applyFill="1" applyBorder="1" applyAlignment="1">
      <alignment horizontal="center" vertical="center"/>
    </xf>
    <xf numFmtId="165" fontId="48" fillId="0" borderId="12" xfId="0" applyNumberFormat="1" applyFont="1" applyBorder="1" applyAlignment="1">
      <alignment horizontal="center" vertical="center"/>
    </xf>
    <xf numFmtId="165" fontId="43" fillId="24" borderId="10" xfId="0" applyNumberFormat="1" applyFont="1" applyFill="1" applyBorder="1" applyAlignment="1">
      <alignment horizontal="center" vertical="center"/>
    </xf>
    <xf numFmtId="0" fontId="49" fillId="0" borderId="10" xfId="0" applyFont="1" applyBorder="1" applyAlignment="1">
      <alignment horizontal="center" vertical="center"/>
    </xf>
    <xf numFmtId="0" fontId="51" fillId="23" borderId="0" xfId="0" applyFont="1" applyFill="1" applyAlignment="1">
      <alignment horizontal="center" vertical="center"/>
    </xf>
    <xf numFmtId="0" fontId="43" fillId="24" borderId="0" xfId="0" applyFont="1" applyFill="1" applyAlignment="1">
      <alignment horizontal="center" vertical="center"/>
    </xf>
    <xf numFmtId="0" fontId="43" fillId="24" borderId="16" xfId="0" applyFont="1" applyFill="1" applyBorder="1" applyAlignment="1">
      <alignment horizontal="left" vertical="center"/>
    </xf>
    <xf numFmtId="9" fontId="43" fillId="0" borderId="10" xfId="0" applyNumberFormat="1" applyFont="1" applyBorder="1" applyAlignment="1">
      <alignment horizontal="left" vertical="center"/>
    </xf>
    <xf numFmtId="0" fontId="43" fillId="24" borderId="10" xfId="0" applyFont="1" applyFill="1" applyBorder="1" applyAlignment="1">
      <alignment horizontal="left" vertical="center"/>
    </xf>
    <xf numFmtId="0" fontId="56" fillId="0" borderId="0" xfId="0" applyFont="1"/>
    <xf numFmtId="0" fontId="56" fillId="0" borderId="0" xfId="0" applyFont="1" applyAlignment="1">
      <alignment horizontal="right" vertical="center"/>
    </xf>
    <xf numFmtId="165" fontId="43" fillId="24" borderId="16" xfId="0" applyNumberFormat="1" applyFont="1" applyFill="1" applyBorder="1" applyAlignment="1">
      <alignment horizontal="center" vertical="center"/>
    </xf>
    <xf numFmtId="0" fontId="57" fillId="0" borderId="19" xfId="0" applyFont="1" applyBorder="1" applyAlignment="1">
      <alignment horizontal="left" vertical="center"/>
    </xf>
    <xf numFmtId="0" fontId="57" fillId="0" borderId="19" xfId="0" applyFont="1" applyBorder="1" applyAlignment="1">
      <alignment horizontal="center" vertical="center" wrapText="1"/>
    </xf>
    <xf numFmtId="0" fontId="58" fillId="0" borderId="19" xfId="0" applyFont="1" applyBorder="1" applyAlignment="1">
      <alignment horizontal="center" vertical="center" wrapText="1"/>
    </xf>
    <xf numFmtId="0" fontId="57" fillId="0" borderId="19" xfId="0" applyFont="1" applyBorder="1" applyAlignment="1">
      <alignment horizontal="center" vertical="center"/>
    </xf>
    <xf numFmtId="0" fontId="43" fillId="0" borderId="20" xfId="0" applyFont="1" applyBorder="1" applyAlignment="1">
      <alignment horizontal="center" vertical="center" shrinkToFit="1"/>
    </xf>
    <xf numFmtId="0" fontId="43" fillId="0" borderId="21" xfId="0" applyFont="1" applyBorder="1" applyAlignment="1">
      <alignment horizontal="center" vertical="center" shrinkToFit="1"/>
    </xf>
    <xf numFmtId="0" fontId="43" fillId="0" borderId="22" xfId="0" applyFont="1" applyBorder="1" applyAlignment="1">
      <alignment horizontal="center" vertical="center" shrinkToFit="1"/>
    </xf>
    <xf numFmtId="0" fontId="59" fillId="0" borderId="0" xfId="0" applyFont="1" applyAlignment="1" applyProtection="1">
      <alignment vertical="center"/>
      <protection locked="0"/>
    </xf>
    <xf numFmtId="0" fontId="43" fillId="0" borderId="10" xfId="0" applyFont="1" applyBorder="1" applyAlignment="1">
      <alignment vertical="center" wrapText="1"/>
    </xf>
    <xf numFmtId="0" fontId="48" fillId="0" borderId="12" xfId="0" applyFont="1" applyBorder="1" applyAlignment="1">
      <alignment horizontal="center" vertical="center"/>
    </xf>
    <xf numFmtId="0" fontId="46" fillId="0" borderId="23" xfId="0" applyFont="1" applyBorder="1" applyAlignment="1" applyProtection="1">
      <alignment horizontal="center" vertical="center"/>
      <protection locked="0"/>
    </xf>
    <xf numFmtId="0" fontId="47" fillId="0" borderId="10" xfId="0" applyFont="1" applyBorder="1" applyAlignment="1">
      <alignment horizontal="left" vertical="center"/>
    </xf>
    <xf numFmtId="0" fontId="60" fillId="22" borderId="11" xfId="0" applyFont="1" applyFill="1" applyBorder="1" applyAlignment="1">
      <alignment vertical="center"/>
    </xf>
    <xf numFmtId="0" fontId="2" fillId="0" borderId="0" xfId="0" applyFont="1" applyAlignment="1">
      <alignment horizontal="right" vertical="center"/>
    </xf>
    <xf numFmtId="0" fontId="63" fillId="0" borderId="0" xfId="0" applyFont="1"/>
    <xf numFmtId="0" fontId="2" fillId="0" borderId="0" xfId="0" applyFont="1" applyAlignment="1">
      <alignment vertical="center"/>
    </xf>
    <xf numFmtId="0" fontId="2" fillId="26" borderId="0" xfId="0" applyFont="1" applyFill="1" applyAlignment="1">
      <alignment horizontal="center" vertical="center"/>
    </xf>
    <xf numFmtId="0" fontId="2" fillId="21" borderId="0" xfId="0" applyFont="1" applyFill="1" applyAlignment="1">
      <alignment horizontal="center" vertical="center"/>
    </xf>
    <xf numFmtId="0" fontId="64" fillId="0" borderId="0" xfId="0" applyFont="1" applyAlignment="1">
      <alignment wrapText="1"/>
    </xf>
    <xf numFmtId="0" fontId="38" fillId="0" borderId="0" xfId="34" applyFont="1" applyAlignment="1" applyProtection="1"/>
    <xf numFmtId="0" fontId="64" fillId="0" borderId="0" xfId="0" applyFont="1" applyAlignment="1">
      <alignment horizontal="left" wrapText="1"/>
    </xf>
    <xf numFmtId="0" fontId="64" fillId="0" borderId="0" xfId="0" applyFont="1" applyAlignment="1">
      <alignment vertical="center" wrapText="1"/>
    </xf>
    <xf numFmtId="0" fontId="65" fillId="0" borderId="0" xfId="0" applyFont="1" applyAlignment="1">
      <alignment vertical="center"/>
    </xf>
    <xf numFmtId="0" fontId="65" fillId="0" borderId="0" xfId="0" applyFont="1"/>
    <xf numFmtId="0" fontId="66" fillId="0" borderId="0" xfId="0" applyFont="1" applyAlignment="1">
      <alignment vertical="center" wrapText="1"/>
    </xf>
    <xf numFmtId="0" fontId="38" fillId="0" borderId="0" xfId="34" applyFont="1" applyFill="1" applyBorder="1" applyAlignment="1" applyProtection="1">
      <alignment vertical="center"/>
    </xf>
    <xf numFmtId="0" fontId="68" fillId="0" borderId="0" xfId="0" applyFont="1" applyAlignment="1">
      <alignment horizontal="right"/>
    </xf>
    <xf numFmtId="0" fontId="64" fillId="0" borderId="0" xfId="0" applyFont="1"/>
    <xf numFmtId="0" fontId="64" fillId="0" borderId="0" xfId="0" applyFont="1" applyAlignment="1">
      <alignment horizontal="left" indent="1"/>
    </xf>
    <xf numFmtId="0" fontId="64" fillId="0" borderId="0" xfId="0" quotePrefix="1" applyFont="1" applyAlignment="1">
      <alignment horizontal="left" wrapText="1" indent="1"/>
    </xf>
    <xf numFmtId="0" fontId="37" fillId="0" borderId="0" xfId="0" quotePrefix="1" applyFont="1" applyAlignment="1">
      <alignment horizontal="left" indent="1"/>
    </xf>
    <xf numFmtId="0" fontId="68" fillId="0" borderId="0" xfId="0" applyFont="1" applyAlignment="1">
      <alignment horizontal="left" wrapText="1"/>
    </xf>
    <xf numFmtId="0" fontId="64" fillId="0" borderId="0" xfId="0" applyFont="1" applyAlignment="1">
      <alignment horizontal="left" vertical="center" wrapText="1"/>
    </xf>
    <xf numFmtId="0" fontId="70" fillId="0" borderId="0" xfId="0" applyFont="1" applyAlignment="1">
      <alignment horizontal="right"/>
    </xf>
    <xf numFmtId="0" fontId="71" fillId="0" borderId="0" xfId="0" applyFont="1" applyAlignment="1">
      <alignment vertical="center" wrapText="1"/>
    </xf>
    <xf numFmtId="0" fontId="64" fillId="0" borderId="0" xfId="0" quotePrefix="1" applyFont="1" applyAlignment="1">
      <alignment wrapText="1"/>
    </xf>
    <xf numFmtId="0" fontId="71" fillId="0" borderId="0" xfId="0" applyFont="1"/>
    <xf numFmtId="0" fontId="12" fillId="0" borderId="0" xfId="0" applyFont="1" applyProtection="1">
      <protection locked="0"/>
    </xf>
    <xf numFmtId="0" fontId="70" fillId="0" borderId="0" xfId="0" applyFont="1"/>
    <xf numFmtId="0" fontId="3" fillId="0" borderId="0" xfId="34" applyNumberFormat="1" applyFill="1" applyBorder="1" applyAlignment="1" applyProtection="1"/>
    <xf numFmtId="0" fontId="76" fillId="0" borderId="0" xfId="49" applyFont="1" applyAlignment="1">
      <alignment vertical="center"/>
    </xf>
    <xf numFmtId="0" fontId="77" fillId="0" borderId="0" xfId="49" applyFont="1" applyAlignment="1">
      <alignment vertical="center"/>
    </xf>
    <xf numFmtId="0" fontId="78" fillId="0" borderId="0" xfId="49" applyFont="1" applyAlignment="1">
      <alignment vertical="center"/>
    </xf>
    <xf numFmtId="168" fontId="79" fillId="28" borderId="25" xfId="49" applyNumberFormat="1" applyFont="1" applyFill="1" applyBorder="1" applyAlignment="1">
      <alignment vertical="center"/>
    </xf>
    <xf numFmtId="168" fontId="79" fillId="28" borderId="26" xfId="49" applyNumberFormat="1" applyFont="1" applyFill="1" applyBorder="1" applyAlignment="1">
      <alignment vertical="center"/>
    </xf>
    <xf numFmtId="168" fontId="79" fillId="0" borderId="27" xfId="49" applyNumberFormat="1" applyFont="1" applyBorder="1" applyAlignment="1">
      <alignment vertical="center"/>
    </xf>
    <xf numFmtId="168" fontId="79" fillId="0" borderId="28" xfId="49" applyNumberFormat="1" applyFont="1" applyBorder="1" applyAlignment="1">
      <alignment vertical="center"/>
    </xf>
    <xf numFmtId="168" fontId="79" fillId="0" borderId="29" xfId="49" applyNumberFormat="1" applyFont="1" applyBorder="1" applyAlignment="1">
      <alignment vertical="center"/>
    </xf>
    <xf numFmtId="168" fontId="79" fillId="0" borderId="30" xfId="49" applyNumberFormat="1" applyFont="1" applyBorder="1" applyAlignment="1">
      <alignment vertical="center"/>
    </xf>
    <xf numFmtId="169" fontId="79" fillId="0" borderId="31" xfId="49" applyNumberFormat="1" applyFont="1" applyBorder="1" applyAlignment="1">
      <alignment vertical="center"/>
    </xf>
    <xf numFmtId="0" fontId="79" fillId="0" borderId="30" xfId="49" applyFont="1" applyBorder="1" applyAlignment="1">
      <alignment horizontal="center" vertical="center"/>
    </xf>
    <xf numFmtId="0" fontId="80" fillId="0" borderId="32" xfId="49" applyFont="1" applyBorder="1" applyAlignment="1">
      <alignment horizontal="left" vertical="center" wrapText="1" indent="1"/>
    </xf>
    <xf numFmtId="0" fontId="81" fillId="0" borderId="0" xfId="49" applyFont="1" applyAlignment="1">
      <alignment vertical="center"/>
    </xf>
    <xf numFmtId="170" fontId="82" fillId="29" borderId="33" xfId="49" applyNumberFormat="1" applyFont="1" applyFill="1" applyBorder="1" applyAlignment="1">
      <alignment vertical="center"/>
    </xf>
    <xf numFmtId="170" fontId="82" fillId="29" borderId="34" xfId="49" applyNumberFormat="1" applyFont="1" applyFill="1" applyBorder="1" applyAlignment="1">
      <alignment vertical="center"/>
    </xf>
    <xf numFmtId="170" fontId="82" fillId="30" borderId="35" xfId="49" applyNumberFormat="1" applyFont="1" applyFill="1" applyBorder="1" applyAlignment="1">
      <alignment vertical="center"/>
    </xf>
    <xf numFmtId="168" fontId="82" fillId="30" borderId="36" xfId="49" applyNumberFormat="1" applyFont="1" applyFill="1" applyBorder="1" applyAlignment="1">
      <alignment vertical="center"/>
    </xf>
    <xf numFmtId="0" fontId="82" fillId="30" borderId="36" xfId="49" applyFont="1" applyFill="1" applyBorder="1" applyAlignment="1">
      <alignment vertical="center"/>
    </xf>
    <xf numFmtId="0" fontId="82" fillId="30" borderId="36" xfId="49" applyFont="1" applyFill="1" applyBorder="1" applyAlignment="1">
      <alignment horizontal="center" vertical="center"/>
    </xf>
    <xf numFmtId="0" fontId="82" fillId="30" borderId="37" xfId="49" applyFont="1" applyFill="1" applyBorder="1" applyAlignment="1">
      <alignment horizontal="left" vertical="center"/>
    </xf>
    <xf numFmtId="0" fontId="79" fillId="0" borderId="32" xfId="49" applyFont="1" applyBorder="1" applyAlignment="1">
      <alignment horizontal="left" vertical="center" wrapText="1" indent="2"/>
    </xf>
    <xf numFmtId="170" fontId="82" fillId="29" borderId="38" xfId="49" applyNumberFormat="1" applyFont="1" applyFill="1" applyBorder="1" applyAlignment="1">
      <alignment vertical="center"/>
    </xf>
    <xf numFmtId="170" fontId="82" fillId="29" borderId="39" xfId="49" applyNumberFormat="1" applyFont="1" applyFill="1" applyBorder="1" applyAlignment="1">
      <alignment vertical="center"/>
    </xf>
    <xf numFmtId="168" fontId="82" fillId="30" borderId="40" xfId="49" applyNumberFormat="1" applyFont="1" applyFill="1" applyBorder="1" applyAlignment="1">
      <alignment vertical="center"/>
    </xf>
    <xf numFmtId="0" fontId="82" fillId="30" borderId="40" xfId="49" applyFont="1" applyFill="1" applyBorder="1" applyAlignment="1">
      <alignment vertical="center"/>
    </xf>
    <xf numFmtId="0" fontId="82" fillId="30" borderId="35" xfId="49" applyFont="1" applyFill="1" applyBorder="1" applyAlignment="1">
      <alignment horizontal="left" vertical="center"/>
    </xf>
    <xf numFmtId="0" fontId="83" fillId="0" borderId="0" xfId="49" applyFont="1" applyAlignment="1">
      <alignment vertical="center"/>
    </xf>
    <xf numFmtId="0" fontId="84" fillId="0" borderId="0" xfId="49" applyFont="1" applyAlignment="1">
      <alignment vertical="center"/>
    </xf>
    <xf numFmtId="0" fontId="85" fillId="28" borderId="41" xfId="49" applyFont="1" applyFill="1" applyBorder="1" applyAlignment="1">
      <alignment horizontal="center" vertical="center"/>
    </xf>
    <xf numFmtId="0" fontId="85" fillId="28" borderId="42" xfId="49" applyFont="1" applyFill="1" applyBorder="1" applyAlignment="1">
      <alignment horizontal="center" vertical="center"/>
    </xf>
    <xf numFmtId="0" fontId="85" fillId="0" borderId="43" xfId="49" applyFont="1" applyBorder="1" applyAlignment="1">
      <alignment horizontal="center" vertical="center"/>
    </xf>
    <xf numFmtId="0" fontId="83" fillId="0" borderId="41" xfId="49" applyFont="1" applyBorder="1" applyAlignment="1">
      <alignment horizontal="center" vertical="center"/>
    </xf>
    <xf numFmtId="0" fontId="83" fillId="0" borderId="42" xfId="49" applyFont="1" applyBorder="1" applyAlignment="1">
      <alignment horizontal="center" vertical="center"/>
    </xf>
    <xf numFmtId="0" fontId="83" fillId="0" borderId="44" xfId="49" applyFont="1" applyBorder="1" applyAlignment="1">
      <alignment horizontal="center" vertical="center"/>
    </xf>
    <xf numFmtId="0" fontId="86" fillId="0" borderId="0" xfId="50"/>
    <xf numFmtId="0" fontId="85" fillId="0" borderId="0" xfId="49" applyFont="1" applyAlignment="1">
      <alignment horizontal="center" vertical="center"/>
    </xf>
    <xf numFmtId="0" fontId="86" fillId="0" borderId="0" xfId="50" applyAlignment="1">
      <alignment vertical="top"/>
    </xf>
    <xf numFmtId="170" fontId="82" fillId="29" borderId="45" xfId="49" applyNumberFormat="1" applyFont="1" applyFill="1" applyBorder="1" applyAlignment="1">
      <alignment vertical="center"/>
    </xf>
    <xf numFmtId="170" fontId="82" fillId="30" borderId="45" xfId="49" applyNumberFormat="1" applyFont="1" applyFill="1" applyBorder="1" applyAlignment="1">
      <alignment vertical="center"/>
    </xf>
    <xf numFmtId="0" fontId="87" fillId="0" borderId="0" xfId="49" applyFont="1" applyAlignment="1">
      <alignment horizontal="right" vertical="center"/>
    </xf>
    <xf numFmtId="0" fontId="88" fillId="0" borderId="24" xfId="49" applyFont="1" applyBorder="1" applyAlignment="1">
      <alignment horizontal="right" vertical="center"/>
    </xf>
    <xf numFmtId="0" fontId="76" fillId="0" borderId="47" xfId="49" applyFont="1" applyBorder="1" applyAlignment="1">
      <alignment vertical="center"/>
    </xf>
    <xf numFmtId="0" fontId="89" fillId="0" borderId="0" xfId="49" applyFont="1" applyAlignment="1">
      <alignment vertical="top"/>
    </xf>
    <xf numFmtId="0" fontId="82" fillId="29" borderId="45" xfId="49" applyFont="1" applyFill="1" applyBorder="1" applyAlignment="1">
      <alignment horizontal="center" vertical="center" wrapText="1"/>
    </xf>
    <xf numFmtId="0" fontId="82" fillId="30" borderId="45" xfId="49" applyFont="1" applyFill="1" applyBorder="1" applyAlignment="1">
      <alignment horizontal="center" vertical="center"/>
    </xf>
    <xf numFmtId="0" fontId="82" fillId="29" borderId="45" xfId="49" applyFont="1" applyFill="1" applyBorder="1" applyAlignment="1">
      <alignment horizontal="center" vertical="center"/>
    </xf>
    <xf numFmtId="0" fontId="90" fillId="0" borderId="0" xfId="49" applyFont="1" applyAlignment="1">
      <alignment horizontal="center" vertical="center"/>
    </xf>
    <xf numFmtId="0" fontId="91" fillId="0" borderId="0" xfId="49" applyFont="1" applyAlignment="1">
      <alignment vertical="center"/>
    </xf>
    <xf numFmtId="0" fontId="86" fillId="0" borderId="0" xfId="50" applyAlignment="1">
      <alignment vertical="center"/>
    </xf>
    <xf numFmtId="0" fontId="1" fillId="0" borderId="0" xfId="49" applyAlignment="1">
      <alignment vertical="center"/>
    </xf>
    <xf numFmtId="0" fontId="46" fillId="0" borderId="0" xfId="49" applyFont="1"/>
    <xf numFmtId="0" fontId="94" fillId="0" borderId="0" xfId="49" applyFont="1" applyAlignment="1">
      <alignment horizontal="right" vertical="center"/>
    </xf>
    <xf numFmtId="0" fontId="95" fillId="0" borderId="0" xfId="49" applyFont="1" applyAlignment="1">
      <alignment vertical="center"/>
    </xf>
    <xf numFmtId="0" fontId="1" fillId="0" borderId="0" xfId="49"/>
    <xf numFmtId="0" fontId="46" fillId="27" borderId="0" xfId="51" applyFont="1" applyFill="1"/>
    <xf numFmtId="49" fontId="96" fillId="0" borderId="0" xfId="49" applyNumberFormat="1" applyFont="1" applyAlignment="1">
      <alignment horizontal="left" vertical="center" wrapText="1" indent="1" readingOrder="1"/>
    </xf>
    <xf numFmtId="0" fontId="53" fillId="27" borderId="0" xfId="51" applyFont="1" applyFill="1" applyAlignment="1">
      <alignment horizontal="right" vertical="top"/>
    </xf>
    <xf numFmtId="49" fontId="97" fillId="0" borderId="0" xfId="49" applyNumberFormat="1" applyFont="1" applyAlignment="1">
      <alignment horizontal="left" vertical="center" wrapText="1" readingOrder="1"/>
    </xf>
    <xf numFmtId="49" fontId="98" fillId="0" borderId="0" xfId="49" applyNumberFormat="1" applyFont="1" applyAlignment="1">
      <alignment horizontal="left" vertical="center" wrapText="1" readingOrder="1"/>
    </xf>
    <xf numFmtId="49" fontId="53" fillId="0" borderId="0" xfId="49" applyNumberFormat="1" applyFont="1" applyAlignment="1">
      <alignment vertical="center" wrapText="1" readingOrder="1"/>
    </xf>
    <xf numFmtId="0" fontId="46" fillId="27" borderId="0" xfId="51" applyFont="1" applyFill="1" applyAlignment="1">
      <alignment vertical="top"/>
    </xf>
    <xf numFmtId="0" fontId="99" fillId="27" borderId="0" xfId="51" applyFont="1" applyFill="1"/>
    <xf numFmtId="49" fontId="46" fillId="0" borderId="0" xfId="49" applyNumberFormat="1" applyFont="1" applyAlignment="1">
      <alignment vertical="center" wrapText="1" readingOrder="1"/>
    </xf>
    <xf numFmtId="49" fontId="96" fillId="0" borderId="0" xfId="49" applyNumberFormat="1" applyFont="1" applyAlignment="1">
      <alignment horizontal="left" vertical="top" wrapText="1" indent="1" readingOrder="1"/>
    </xf>
    <xf numFmtId="0" fontId="53" fillId="0" borderId="14" xfId="51" applyFont="1" applyBorder="1" applyAlignment="1">
      <alignment vertical="center"/>
    </xf>
    <xf numFmtId="0" fontId="46" fillId="0" borderId="0" xfId="51" applyFont="1"/>
    <xf numFmtId="0" fontId="86" fillId="0" borderId="0" xfId="50" applyAlignment="1">
      <alignment horizontal="left" vertical="top"/>
    </xf>
    <xf numFmtId="0" fontId="100" fillId="28" borderId="0" xfId="51" applyFont="1" applyFill="1" applyAlignment="1">
      <alignment horizontal="left" vertical="center"/>
    </xf>
    <xf numFmtId="0" fontId="48" fillId="0" borderId="0" xfId="0" applyFont="1" applyAlignment="1">
      <alignment horizontal="center" vertical="center"/>
    </xf>
    <xf numFmtId="165" fontId="48" fillId="25" borderId="0" xfId="0" applyNumberFormat="1" applyFont="1" applyFill="1" applyAlignment="1">
      <alignment horizontal="center" vertical="center"/>
    </xf>
    <xf numFmtId="165" fontId="48" fillId="0" borderId="0" xfId="0" applyNumberFormat="1" applyFont="1" applyAlignment="1">
      <alignment horizontal="center" vertical="center"/>
    </xf>
    <xf numFmtId="1" fontId="48" fillId="26" borderId="0" xfId="0" applyNumberFormat="1" applyFont="1" applyFill="1" applyAlignment="1">
      <alignment horizontal="center" vertical="center"/>
    </xf>
    <xf numFmtId="9" fontId="48" fillId="26" borderId="0" xfId="40" applyFont="1" applyFill="1" applyBorder="1" applyAlignment="1" applyProtection="1">
      <alignment horizontal="center" vertical="center"/>
    </xf>
    <xf numFmtId="1" fontId="48" fillId="0" borderId="0" xfId="0" applyNumberFormat="1" applyFont="1" applyAlignment="1">
      <alignment horizontal="center" vertical="center"/>
    </xf>
    <xf numFmtId="1" fontId="55" fillId="0" borderId="0" xfId="0" applyNumberFormat="1" applyFont="1" applyAlignment="1">
      <alignment horizontal="center" vertical="center"/>
    </xf>
    <xf numFmtId="0" fontId="87" fillId="0" borderId="10" xfId="0" applyFont="1" applyBorder="1" applyAlignment="1">
      <alignment vertical="center" wrapText="1"/>
    </xf>
    <xf numFmtId="0" fontId="87" fillId="0" borderId="10" xfId="0" applyFont="1" applyBorder="1" applyAlignment="1">
      <alignment horizontal="left" vertical="center"/>
    </xf>
    <xf numFmtId="0" fontId="61" fillId="0" borderId="0" xfId="34" applyFont="1" applyBorder="1" applyAlignment="1" applyProtection="1">
      <alignment horizontal="left" vertical="center"/>
    </xf>
    <xf numFmtId="0" fontId="53" fillId="0" borderId="17" xfId="0" applyFont="1" applyBorder="1" applyAlignment="1">
      <alignment horizontal="center" vertical="center"/>
    </xf>
    <xf numFmtId="0" fontId="53" fillId="0" borderId="13" xfId="0" applyFont="1" applyBorder="1" applyAlignment="1">
      <alignment horizontal="center" vertical="center"/>
    </xf>
    <xf numFmtId="0" fontId="53" fillId="0" borderId="18" xfId="0" applyFont="1" applyBorder="1" applyAlignment="1">
      <alignment horizontal="center" vertical="center"/>
    </xf>
    <xf numFmtId="164" fontId="46" fillId="0" borderId="23" xfId="0" applyNumberFormat="1" applyFont="1" applyBorder="1" applyAlignment="1" applyProtection="1">
      <alignment horizontal="center" vertical="center" shrinkToFit="1"/>
      <protection locked="0"/>
    </xf>
    <xf numFmtId="167" fontId="46" fillId="0" borderId="17" xfId="0" applyNumberFormat="1" applyFont="1" applyBorder="1" applyAlignment="1">
      <alignment horizontal="center" vertical="center"/>
    </xf>
    <xf numFmtId="167" fontId="46" fillId="0" borderId="13" xfId="0" applyNumberFormat="1" applyFont="1" applyBorder="1" applyAlignment="1">
      <alignment horizontal="center" vertical="center"/>
    </xf>
    <xf numFmtId="167" fontId="46" fillId="0" borderId="18" xfId="0" applyNumberFormat="1" applyFont="1" applyBorder="1" applyAlignment="1">
      <alignment horizontal="center" vertical="center"/>
    </xf>
    <xf numFmtId="164" fontId="46" fillId="0" borderId="48" xfId="0" applyNumberFormat="1" applyFont="1" applyBorder="1" applyAlignment="1" applyProtection="1">
      <alignment horizontal="center" vertical="center" wrapText="1" shrinkToFit="1"/>
      <protection locked="0"/>
    </xf>
    <xf numFmtId="164" fontId="46" fillId="0" borderId="0" xfId="0" applyNumberFormat="1" applyFont="1" applyAlignment="1" applyProtection="1">
      <alignment horizontal="center" vertical="center" wrapText="1" shrinkToFit="1"/>
      <protection locked="0"/>
    </xf>
    <xf numFmtId="0" fontId="85" fillId="0" borderId="0" xfId="49" applyFont="1" applyAlignment="1">
      <alignment horizontal="center"/>
    </xf>
    <xf numFmtId="0" fontId="92" fillId="27" borderId="0" xfId="49" applyFont="1" applyFill="1" applyAlignment="1">
      <alignment horizontal="center" vertical="center"/>
    </xf>
    <xf numFmtId="0" fontId="88" fillId="0" borderId="24" xfId="49" applyFont="1" applyBorder="1" applyAlignment="1">
      <alignment horizontal="left" vertical="center"/>
    </xf>
    <xf numFmtId="0" fontId="88" fillId="0" borderId="46" xfId="49" applyFont="1" applyBorder="1" applyAlignment="1">
      <alignment horizontal="left" vertical="center"/>
    </xf>
    <xf numFmtId="14" fontId="88" fillId="0" borderId="24" xfId="49" applyNumberFormat="1" applyFont="1" applyBorder="1" applyAlignment="1">
      <alignment horizontal="left" vertical="center"/>
    </xf>
    <xf numFmtId="14" fontId="88" fillId="0" borderId="46" xfId="49" applyNumberFormat="1" applyFont="1" applyBorder="1" applyAlignment="1">
      <alignment horizontal="left" vertical="center"/>
    </xf>
    <xf numFmtId="0" fontId="93" fillId="27" borderId="0" xfId="49" applyFont="1" applyFill="1" applyAlignment="1">
      <alignment horizontal="center" vertical="center"/>
    </xf>
    <xf numFmtId="0" fontId="63" fillId="0" borderId="0" xfId="0" applyFont="1" applyAlignment="1">
      <alignment horizontal="left"/>
    </xf>
  </cellXfs>
  <cellStyles count="5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Lien hypertexte 2" xfId="50" xr:uid="{A5470FE9-941D-4F38-A609-F83E4FBC8A89}"/>
    <cellStyle name="Neutre" xfId="37" builtinId="28" customBuiltin="1"/>
    <cellStyle name="Normal" xfId="0" builtinId="0"/>
    <cellStyle name="Normal 2" xfId="44" xr:uid="{59F60293-8C32-401C-9713-DAE2F0B969F3}"/>
    <cellStyle name="Normal 2 2" xfId="51" xr:uid="{823135B9-B1E0-41D2-AB86-B5670143430B}"/>
    <cellStyle name="Normal 3" xfId="49" xr:uid="{A4386E9A-5C9C-4ED6-A1F4-8A020889965F}"/>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1 2" xfId="48" xr:uid="{87199DA0-85BD-461B-BAF9-4691DD575968}"/>
    <cellStyle name="Titre 2" xfId="31" builtinId="17" customBuiltin="1"/>
    <cellStyle name="Titre 2 2" xfId="47" xr:uid="{6307D525-E87E-429E-BE72-EAC3071997D5}"/>
    <cellStyle name="Titre 3" xfId="32" builtinId="18" customBuiltin="1"/>
    <cellStyle name="Titre 3 2" xfId="46" xr:uid="{7A62EE07-B05D-4041-96BE-DD0C1D56EF93}"/>
    <cellStyle name="Titre 4" xfId="33" builtinId="19" customBuiltin="1"/>
    <cellStyle name="Titre 4 2" xfId="45" xr:uid="{5F22755A-627E-486C-9923-2CD7C0CCAF1F}"/>
    <cellStyle name="Total" xfId="42" builtinId="25" customBuiltin="1"/>
    <cellStyle name="Vérification" xfId="27" builtinId="23" customBuiltin="1"/>
  </cellStyles>
  <dxfs count="15">
    <dxf>
      <font>
        <color rgb="FFFF0000"/>
      </font>
    </dxf>
    <dxf>
      <fill>
        <patternFill>
          <bgColor theme="0" tint="-4.9989318521683403E-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s>
  <tableStyles count="3" defaultTableStyle="TableStyleMedium2" defaultPivotStyle="PivotStyleLight16">
    <tableStyle name="Coûts" pivot="0" count="3" xr9:uid="{7BAA3132-0EDE-4F8F-A004-29D87C53695A}">
      <tableStyleElement type="wholeTable" dxfId="14"/>
      <tableStyleElement type="headerRow" dxfId="13"/>
      <tableStyleElement type="totalRow" dxfId="12"/>
    </tableStyle>
    <tableStyle name="Coûts 2" pivot="0" count="3" xr9:uid="{5AC3ED3F-02B1-4FBB-B2DF-4621C90B7367}">
      <tableStyleElement type="wholeTable" dxfId="11"/>
      <tableStyleElement type="headerRow" dxfId="10"/>
      <tableStyleElement type="totalRow" dxfId="9"/>
    </tableStyle>
    <tableStyle name="Coûts 3" pivot="0" count="3" xr9:uid="{9FAD6CDA-ACE1-42BD-8DF0-0F8455C2009E}">
      <tableStyleElement type="wholeTable" dxfId="8"/>
      <tableStyleElement type="headerRow" dxfId="7"/>
      <tableStyleElement type="total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5</xdr:col>
      <xdr:colOff>803413</xdr:colOff>
      <xdr:row>5</xdr:row>
      <xdr:rowOff>186607</xdr:rowOff>
    </xdr:from>
    <xdr:to>
      <xdr:col>22</xdr:col>
      <xdr:colOff>63776</xdr:colOff>
      <xdr:row>8</xdr:row>
      <xdr:rowOff>287498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623889</xdr:colOff>
      <xdr:row>0</xdr:row>
      <xdr:rowOff>90482</xdr:rowOff>
    </xdr:from>
    <xdr:ext cx="1592778" cy="342904"/>
    <xdr:pic>
      <xdr:nvPicPr>
        <xdr:cNvPr id="2" name="Picture 1">
          <a:hlinkClick xmlns:r="http://schemas.openxmlformats.org/officeDocument/2006/relationships" r:id="rId1"/>
          <a:extLst>
            <a:ext uri="{FF2B5EF4-FFF2-40B4-BE49-F238E27FC236}">
              <a16:creationId xmlns:a16="http://schemas.microsoft.com/office/drawing/2014/main" id="{62757378-7EAD-4D2B-A9B8-53BCC58420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53489" y="90482"/>
          <a:ext cx="1592778" cy="342904"/>
        </a:xfrm>
        <a:prstGeom prst="rect">
          <a:avLst/>
        </a:prstGeom>
      </xdr:spPr>
    </xdr:pic>
    <xdr:clientData/>
  </xdr:oneCellAnchor>
  <xdr:oneCellAnchor>
    <xdr:from>
      <xdr:col>10</xdr:col>
      <xdr:colOff>47625</xdr:colOff>
      <xdr:row>0</xdr:row>
      <xdr:rowOff>35379</xdr:rowOff>
    </xdr:from>
    <xdr:ext cx="1541145" cy="440871"/>
    <xdr:pic>
      <xdr:nvPicPr>
        <xdr:cNvPr id="3" name="Picture 3">
          <a:extLst>
            <a:ext uri="{FF2B5EF4-FFF2-40B4-BE49-F238E27FC236}">
              <a16:creationId xmlns:a16="http://schemas.microsoft.com/office/drawing/2014/main" id="{2D022760-602E-4833-91D7-2E374CBD6D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05625" y="35379"/>
          <a:ext cx="1541145" cy="44087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4433887</xdr:colOff>
      <xdr:row>0</xdr:row>
      <xdr:rowOff>85722</xdr:rowOff>
    </xdr:from>
    <xdr:ext cx="1513985" cy="338138"/>
    <xdr:pic>
      <xdr:nvPicPr>
        <xdr:cNvPr id="2" name="Picture 2">
          <a:hlinkClick xmlns:r="http://schemas.openxmlformats.org/officeDocument/2006/relationships" r:id="rId1"/>
          <a:extLst>
            <a:ext uri="{FF2B5EF4-FFF2-40B4-BE49-F238E27FC236}">
              <a16:creationId xmlns:a16="http://schemas.microsoft.com/office/drawing/2014/main" id="{177D4D3E-5F60-45F6-B19A-6C1B3A689A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647" y="85722"/>
          <a:ext cx="1513985" cy="33813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financial-statements.html" TargetMode="External"/><Relationship Id="rId2" Type="http://schemas.openxmlformats.org/officeDocument/2006/relationships/hyperlink" Target="https://www.vertex42.com/ExcelTemplates/excel-project-management.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business-template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roject-budget.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5"/>
  <sheetViews>
    <sheetView showGridLines="0" tabSelected="1" zoomScale="115" zoomScaleNormal="115" workbookViewId="0">
      <pane ySplit="7" topLeftCell="A14" activePane="bottomLeft" state="frozen"/>
      <selection pane="bottomLeft" activeCell="O18" sqref="O18"/>
    </sheetView>
  </sheetViews>
  <sheetFormatPr baseColWidth="10" defaultColWidth="9.109375" defaultRowHeight="13.2" x14ac:dyDescent="0.25"/>
  <cols>
    <col min="1" max="1" width="6.88671875" customWidth="1"/>
    <col min="2" max="2" width="25.21875" bestFit="1" customWidth="1"/>
    <col min="3" max="3" width="7.6640625" customWidth="1"/>
    <col min="4" max="4" width="10.6640625"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96" t="s">
        <v>183</v>
      </c>
      <c r="B1" s="30"/>
      <c r="C1" s="30"/>
      <c r="D1" s="30"/>
      <c r="E1" s="30"/>
      <c r="F1" s="30"/>
      <c r="I1" s="102"/>
      <c r="K1" s="206" t="s">
        <v>78</v>
      </c>
      <c r="L1" s="206"/>
      <c r="M1" s="206"/>
      <c r="N1" s="206"/>
      <c r="O1" s="206"/>
      <c r="P1" s="206"/>
      <c r="Q1" s="206"/>
      <c r="R1" s="206"/>
      <c r="S1" s="206"/>
      <c r="T1" s="206"/>
      <c r="U1" s="206"/>
      <c r="V1" s="206"/>
      <c r="W1" s="206"/>
      <c r="X1" s="206"/>
      <c r="Y1" s="206"/>
      <c r="Z1" s="206"/>
      <c r="AA1" s="206"/>
      <c r="AB1" s="206"/>
      <c r="AC1" s="206"/>
      <c r="AD1" s="206"/>
      <c r="AE1" s="206"/>
    </row>
    <row r="2" spans="1:66" ht="18" customHeight="1" x14ac:dyDescent="0.25">
      <c r="A2" s="32" t="s">
        <v>175</v>
      </c>
      <c r="B2" s="12"/>
      <c r="C2" s="12"/>
      <c r="D2" s="20"/>
      <c r="E2" s="126"/>
      <c r="F2" s="126"/>
      <c r="H2" s="1"/>
    </row>
    <row r="3" spans="1:66" ht="13.8" x14ac:dyDescent="0.25">
      <c r="A3" s="32"/>
      <c r="B3" s="2"/>
      <c r="H3" s="1"/>
      <c r="K3" s="18"/>
      <c r="L3" s="18"/>
      <c r="M3" s="18"/>
      <c r="N3" s="18"/>
      <c r="O3" s="18"/>
      <c r="P3" s="18"/>
      <c r="Q3" s="18"/>
      <c r="R3" s="18"/>
      <c r="S3" s="18"/>
      <c r="T3" s="18"/>
      <c r="U3" s="18"/>
      <c r="V3" s="18"/>
      <c r="W3" s="18"/>
      <c r="X3" s="18"/>
      <c r="Y3" s="18"/>
      <c r="Z3" s="18"/>
      <c r="AA3" s="18"/>
    </row>
    <row r="4" spans="1:66" ht="16.8" customHeight="1" x14ac:dyDescent="0.25">
      <c r="A4" s="86"/>
      <c r="B4" s="87" t="s">
        <v>75</v>
      </c>
      <c r="C4" s="210">
        <v>45684</v>
      </c>
      <c r="D4" s="210"/>
      <c r="E4" s="210"/>
      <c r="F4" s="86"/>
      <c r="G4" s="87" t="s">
        <v>74</v>
      </c>
      <c r="H4" s="99">
        <v>2</v>
      </c>
      <c r="I4" s="2"/>
      <c r="J4" s="31"/>
      <c r="K4" s="207" t="str">
        <f>"Week "&amp;(K6-($C$4-WEEKDAY($C$4,1)+2))/7+1</f>
        <v>Week 2</v>
      </c>
      <c r="L4" s="208"/>
      <c r="M4" s="208"/>
      <c r="N4" s="208"/>
      <c r="O4" s="208"/>
      <c r="P4" s="208"/>
      <c r="Q4" s="209"/>
      <c r="R4" s="207" t="str">
        <f>"Week "&amp;(R6-($C$4-WEEKDAY($C$4,1)+2))/7+1</f>
        <v>Week 3</v>
      </c>
      <c r="S4" s="208"/>
      <c r="T4" s="208"/>
      <c r="U4" s="208"/>
      <c r="V4" s="208"/>
      <c r="W4" s="208"/>
      <c r="X4" s="209"/>
      <c r="Y4" s="207" t="str">
        <f>"Week "&amp;(Y6-($C$4-WEEKDAY($C$4,1)+2))/7+1</f>
        <v>Week 4</v>
      </c>
      <c r="Z4" s="208"/>
      <c r="AA4" s="208"/>
      <c r="AB4" s="208"/>
      <c r="AC4" s="208"/>
      <c r="AD4" s="208"/>
      <c r="AE4" s="209"/>
      <c r="AF4" s="207" t="str">
        <f>"Week "&amp;(AF6-($C$4-WEEKDAY($C$4,1)+2))/7+1</f>
        <v>Week 5</v>
      </c>
      <c r="AG4" s="208"/>
      <c r="AH4" s="208"/>
      <c r="AI4" s="208"/>
      <c r="AJ4" s="208"/>
      <c r="AK4" s="208"/>
      <c r="AL4" s="209"/>
      <c r="AM4" s="207" t="str">
        <f>"Week "&amp;(AM6-($C$4-WEEKDAY($C$4,1)+2))/7+1</f>
        <v>Week 6</v>
      </c>
      <c r="AN4" s="208"/>
      <c r="AO4" s="208"/>
      <c r="AP4" s="208"/>
      <c r="AQ4" s="208"/>
      <c r="AR4" s="208"/>
      <c r="AS4" s="209"/>
      <c r="AT4" s="207" t="str">
        <f>"Week "&amp;(AT6-($C$4-WEEKDAY($C$4,1)+2))/7+1</f>
        <v>Week 7</v>
      </c>
      <c r="AU4" s="208"/>
      <c r="AV4" s="208"/>
      <c r="AW4" s="208"/>
      <c r="AX4" s="208"/>
      <c r="AY4" s="208"/>
      <c r="AZ4" s="209"/>
      <c r="BA4" s="207" t="str">
        <f>"Week "&amp;(BA6-($C$4-WEEKDAY($C$4,1)+2))/7+1</f>
        <v>Week 8</v>
      </c>
      <c r="BB4" s="208"/>
      <c r="BC4" s="208"/>
      <c r="BD4" s="208"/>
      <c r="BE4" s="208"/>
      <c r="BF4" s="208"/>
      <c r="BG4" s="209"/>
      <c r="BH4" s="207" t="str">
        <f>"Week "&amp;(BH6-($C$4-WEEKDAY($C$4,1)+2))/7+1</f>
        <v>Week 9</v>
      </c>
      <c r="BI4" s="208"/>
      <c r="BJ4" s="208"/>
      <c r="BK4" s="208"/>
      <c r="BL4" s="208"/>
      <c r="BM4" s="208"/>
      <c r="BN4" s="209"/>
    </row>
    <row r="5" spans="1:66" ht="13.2" customHeight="1" x14ac:dyDescent="0.25">
      <c r="A5" s="86"/>
      <c r="B5" s="87" t="s">
        <v>76</v>
      </c>
      <c r="C5" s="214" t="s">
        <v>184</v>
      </c>
      <c r="D5" s="214"/>
      <c r="E5" s="214"/>
      <c r="F5" s="86"/>
      <c r="G5" s="86"/>
      <c r="H5" s="86"/>
      <c r="I5" s="86"/>
      <c r="J5" s="31"/>
      <c r="K5" s="211">
        <f>K6</f>
        <v>45691</v>
      </c>
      <c r="L5" s="212"/>
      <c r="M5" s="212"/>
      <c r="N5" s="212"/>
      <c r="O5" s="212"/>
      <c r="P5" s="212"/>
      <c r="Q5" s="213"/>
      <c r="R5" s="211">
        <f>R6</f>
        <v>45698</v>
      </c>
      <c r="S5" s="212"/>
      <c r="T5" s="212"/>
      <c r="U5" s="212"/>
      <c r="V5" s="212"/>
      <c r="W5" s="212"/>
      <c r="X5" s="213"/>
      <c r="Y5" s="211">
        <f>Y6</f>
        <v>45705</v>
      </c>
      <c r="Z5" s="212"/>
      <c r="AA5" s="212"/>
      <c r="AB5" s="212"/>
      <c r="AC5" s="212"/>
      <c r="AD5" s="212"/>
      <c r="AE5" s="213"/>
      <c r="AF5" s="211">
        <f>AF6</f>
        <v>45712</v>
      </c>
      <c r="AG5" s="212"/>
      <c r="AH5" s="212"/>
      <c r="AI5" s="212"/>
      <c r="AJ5" s="212"/>
      <c r="AK5" s="212"/>
      <c r="AL5" s="213"/>
      <c r="AM5" s="211">
        <f>AM6</f>
        <v>45719</v>
      </c>
      <c r="AN5" s="212"/>
      <c r="AO5" s="212"/>
      <c r="AP5" s="212"/>
      <c r="AQ5" s="212"/>
      <c r="AR5" s="212"/>
      <c r="AS5" s="213"/>
      <c r="AT5" s="211">
        <f>AT6</f>
        <v>45726</v>
      </c>
      <c r="AU5" s="212"/>
      <c r="AV5" s="212"/>
      <c r="AW5" s="212"/>
      <c r="AX5" s="212"/>
      <c r="AY5" s="212"/>
      <c r="AZ5" s="213"/>
      <c r="BA5" s="211">
        <f>BA6</f>
        <v>45733</v>
      </c>
      <c r="BB5" s="212"/>
      <c r="BC5" s="212"/>
      <c r="BD5" s="212"/>
      <c r="BE5" s="212"/>
      <c r="BF5" s="212"/>
      <c r="BG5" s="213"/>
      <c r="BH5" s="211">
        <f>BH6</f>
        <v>45740</v>
      </c>
      <c r="BI5" s="212"/>
      <c r="BJ5" s="212"/>
      <c r="BK5" s="212"/>
      <c r="BL5" s="212"/>
      <c r="BM5" s="212"/>
      <c r="BN5" s="213"/>
    </row>
    <row r="6" spans="1:66" ht="28.2" customHeight="1" x14ac:dyDescent="0.25">
      <c r="A6" s="31"/>
      <c r="B6" s="31"/>
      <c r="C6" s="215"/>
      <c r="D6" s="215"/>
      <c r="E6" s="215"/>
      <c r="F6" s="31"/>
      <c r="G6" s="31"/>
      <c r="H6" s="31"/>
      <c r="I6" s="31"/>
      <c r="J6" s="31"/>
      <c r="K6" s="70">
        <f>C4-WEEKDAY(C4,1)+2+7*(H4-1)</f>
        <v>45691</v>
      </c>
      <c r="L6" s="62">
        <f t="shared" ref="L6:AQ6" si="0">K6+1</f>
        <v>45692</v>
      </c>
      <c r="M6" s="62">
        <f t="shared" si="0"/>
        <v>45693</v>
      </c>
      <c r="N6" s="62">
        <f t="shared" si="0"/>
        <v>45694</v>
      </c>
      <c r="O6" s="62">
        <f t="shared" si="0"/>
        <v>45695</v>
      </c>
      <c r="P6" s="62">
        <f t="shared" si="0"/>
        <v>45696</v>
      </c>
      <c r="Q6" s="71">
        <f t="shared" si="0"/>
        <v>45697</v>
      </c>
      <c r="R6" s="70">
        <f t="shared" si="0"/>
        <v>45698</v>
      </c>
      <c r="S6" s="62">
        <f t="shared" si="0"/>
        <v>45699</v>
      </c>
      <c r="T6" s="62">
        <f t="shared" si="0"/>
        <v>45700</v>
      </c>
      <c r="U6" s="62">
        <f t="shared" si="0"/>
        <v>45701</v>
      </c>
      <c r="V6" s="62">
        <f t="shared" si="0"/>
        <v>45702</v>
      </c>
      <c r="W6" s="62">
        <f t="shared" si="0"/>
        <v>45703</v>
      </c>
      <c r="X6" s="71">
        <f t="shared" si="0"/>
        <v>45704</v>
      </c>
      <c r="Y6" s="70">
        <f t="shared" si="0"/>
        <v>45705</v>
      </c>
      <c r="Z6" s="62">
        <f t="shared" si="0"/>
        <v>45706</v>
      </c>
      <c r="AA6" s="62">
        <f t="shared" si="0"/>
        <v>45707</v>
      </c>
      <c r="AB6" s="62">
        <f t="shared" si="0"/>
        <v>45708</v>
      </c>
      <c r="AC6" s="62">
        <f t="shared" si="0"/>
        <v>45709</v>
      </c>
      <c r="AD6" s="62">
        <f t="shared" si="0"/>
        <v>45710</v>
      </c>
      <c r="AE6" s="71">
        <f t="shared" si="0"/>
        <v>45711</v>
      </c>
      <c r="AF6" s="70">
        <f t="shared" si="0"/>
        <v>45712</v>
      </c>
      <c r="AG6" s="62">
        <f t="shared" si="0"/>
        <v>45713</v>
      </c>
      <c r="AH6" s="62">
        <f t="shared" si="0"/>
        <v>45714</v>
      </c>
      <c r="AI6" s="62">
        <f t="shared" si="0"/>
        <v>45715</v>
      </c>
      <c r="AJ6" s="62">
        <f t="shared" si="0"/>
        <v>45716</v>
      </c>
      <c r="AK6" s="62">
        <f t="shared" si="0"/>
        <v>45717</v>
      </c>
      <c r="AL6" s="71">
        <f t="shared" si="0"/>
        <v>45718</v>
      </c>
      <c r="AM6" s="70">
        <f t="shared" si="0"/>
        <v>45719</v>
      </c>
      <c r="AN6" s="62">
        <f t="shared" si="0"/>
        <v>45720</v>
      </c>
      <c r="AO6" s="62">
        <f t="shared" si="0"/>
        <v>45721</v>
      </c>
      <c r="AP6" s="62">
        <f t="shared" si="0"/>
        <v>45722</v>
      </c>
      <c r="AQ6" s="62">
        <f t="shared" si="0"/>
        <v>45723</v>
      </c>
      <c r="AR6" s="62">
        <f t="shared" ref="AR6:BN6" si="1">AQ6+1</f>
        <v>45724</v>
      </c>
      <c r="AS6" s="71">
        <f t="shared" si="1"/>
        <v>45725</v>
      </c>
      <c r="AT6" s="70">
        <f t="shared" si="1"/>
        <v>45726</v>
      </c>
      <c r="AU6" s="62">
        <f t="shared" si="1"/>
        <v>45727</v>
      </c>
      <c r="AV6" s="62">
        <f t="shared" si="1"/>
        <v>45728</v>
      </c>
      <c r="AW6" s="62">
        <f t="shared" si="1"/>
        <v>45729</v>
      </c>
      <c r="AX6" s="62">
        <f t="shared" si="1"/>
        <v>45730</v>
      </c>
      <c r="AY6" s="62">
        <f t="shared" si="1"/>
        <v>45731</v>
      </c>
      <c r="AZ6" s="71">
        <f t="shared" si="1"/>
        <v>45732</v>
      </c>
      <c r="BA6" s="70">
        <f t="shared" si="1"/>
        <v>45733</v>
      </c>
      <c r="BB6" s="62">
        <f t="shared" si="1"/>
        <v>45734</v>
      </c>
      <c r="BC6" s="62">
        <f t="shared" si="1"/>
        <v>45735</v>
      </c>
      <c r="BD6" s="62">
        <f t="shared" si="1"/>
        <v>45736</v>
      </c>
      <c r="BE6" s="62">
        <f t="shared" si="1"/>
        <v>45737</v>
      </c>
      <c r="BF6" s="62">
        <f t="shared" si="1"/>
        <v>45738</v>
      </c>
      <c r="BG6" s="71">
        <f t="shared" si="1"/>
        <v>45739</v>
      </c>
      <c r="BH6" s="70">
        <f t="shared" si="1"/>
        <v>45740</v>
      </c>
      <c r="BI6" s="62">
        <f t="shared" si="1"/>
        <v>45741</v>
      </c>
      <c r="BJ6" s="62">
        <f t="shared" si="1"/>
        <v>45742</v>
      </c>
      <c r="BK6" s="62">
        <f t="shared" si="1"/>
        <v>45743</v>
      </c>
      <c r="BL6" s="62">
        <f t="shared" si="1"/>
        <v>45744</v>
      </c>
      <c r="BM6" s="62">
        <f t="shared" si="1"/>
        <v>45745</v>
      </c>
      <c r="BN6" s="71">
        <f t="shared" si="1"/>
        <v>45746</v>
      </c>
    </row>
    <row r="7" spans="1:66" s="2" customFormat="1" ht="24.6" thickBot="1" x14ac:dyDescent="0.3">
      <c r="A7" s="89" t="s">
        <v>0</v>
      </c>
      <c r="B7" s="89" t="s">
        <v>66</v>
      </c>
      <c r="C7" s="90" t="s">
        <v>67</v>
      </c>
      <c r="D7" s="91" t="s">
        <v>73</v>
      </c>
      <c r="E7" s="92" t="s">
        <v>68</v>
      </c>
      <c r="F7" s="92" t="s">
        <v>69</v>
      </c>
      <c r="G7" s="90" t="s">
        <v>70</v>
      </c>
      <c r="H7" s="90" t="s">
        <v>71</v>
      </c>
      <c r="I7" s="90" t="s">
        <v>72</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35" customFormat="1" ht="17.399999999999999" x14ac:dyDescent="0.25">
      <c r="A8" s="33" t="str">
        <f>IF(ISERROR(VALUE(SUBSTITUTE(prevWBS,".",""))),"0",IF(ISERROR(FIND("`",SUBSTITUTE(prevWBS,".","`",1))),TEXT(VALUE(prevWBS)+1,"#"),TEXT(VALUE(LEFT(prevWBS,FIND("`",SUBSTITUTE(prevWBS,".","`",1))-1))+1,"#")))</f>
        <v>0</v>
      </c>
      <c r="B8" s="63" t="s">
        <v>176</v>
      </c>
      <c r="C8" s="64"/>
      <c r="D8" s="65"/>
      <c r="E8" s="66"/>
      <c r="F8" s="88" t="str">
        <f>IF(ISBLANK(E8)," - ",IF(G8=0,E8,E8+G8-1))</f>
        <v xml:space="preserve"> - </v>
      </c>
      <c r="G8" s="67"/>
      <c r="H8" s="68"/>
      <c r="I8" s="69" t="str">
        <f t="shared" ref="I8:I38" si="4">IF(OR(F8=0,E8=0)," - ",NETWORKDAYS(E8,F8))</f>
        <v xml:space="preserve"> - </v>
      </c>
      <c r="J8" s="72"/>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41" customFormat="1" ht="22.8" x14ac:dyDescent="0.25">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9" s="97" t="s">
        <v>177</v>
      </c>
      <c r="D9" s="98"/>
      <c r="E9" s="77">
        <v>45688</v>
      </c>
      <c r="F9" s="78">
        <f>IF(ISBLANK(E9)," - ",IF(G9=0,E9,E9+G9-1))</f>
        <v>45691</v>
      </c>
      <c r="G9" s="42">
        <v>4</v>
      </c>
      <c r="H9" s="43">
        <v>1</v>
      </c>
      <c r="I9" s="44">
        <f t="shared" si="4"/>
        <v>2</v>
      </c>
      <c r="J9" s="73"/>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2.8" x14ac:dyDescent="0.25">
      <c r="A10" s="40" t="str">
        <f t="shared" si="5"/>
        <v>0.2</v>
      </c>
      <c r="B10" s="97" t="s">
        <v>178</v>
      </c>
      <c r="D10" s="98"/>
      <c r="E10" s="77">
        <f>F9+1</f>
        <v>45692</v>
      </c>
      <c r="F10" s="78">
        <f t="shared" ref="F10:F36" si="6">IF(ISBLANK(E10)," - ",IF(G10=0,E10,E10+G10-1))</f>
        <v>45695</v>
      </c>
      <c r="G10" s="42">
        <v>4</v>
      </c>
      <c r="H10" s="43">
        <v>1</v>
      </c>
      <c r="I10" s="44">
        <f t="shared" si="4"/>
        <v>4</v>
      </c>
      <c r="J10" s="73"/>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0.3</v>
      </c>
      <c r="B11" s="97" t="s">
        <v>179</v>
      </c>
      <c r="D11" s="98"/>
      <c r="E11" s="77">
        <f>F10+1</f>
        <v>45696</v>
      </c>
      <c r="F11" s="78">
        <f t="shared" si="6"/>
        <v>45696</v>
      </c>
      <c r="G11" s="42">
        <v>1</v>
      </c>
      <c r="H11" s="43">
        <v>1</v>
      </c>
      <c r="I11" s="44">
        <f t="shared" si="4"/>
        <v>0</v>
      </c>
      <c r="J11" s="73"/>
      <c r="K11" s="40"/>
      <c r="L11" s="40"/>
      <c r="M11" s="84"/>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35" customFormat="1" ht="17.399999999999999" x14ac:dyDescent="0.25">
      <c r="A12" s="33" t="str">
        <f>IF(ISERROR(VALUE(SUBSTITUTE(prevWBS,".",""))),"1",IF(ISERROR(FIND("`",SUBSTITUTE(prevWBS,".","`",1))),TEXT(VALUE(prevWBS)+1,"#"),TEXT(VALUE(LEFT(prevWBS,FIND("`",SUBSTITUTE(prevWBS,".","`",1))-1))+1,"#")))</f>
        <v>1</v>
      </c>
      <c r="B12" s="34" t="s">
        <v>180</v>
      </c>
      <c r="D12" s="36"/>
      <c r="E12" s="79"/>
      <c r="F12" s="79" t="str">
        <f t="shared" si="6"/>
        <v xml:space="preserve"> - </v>
      </c>
      <c r="G12" s="37"/>
      <c r="H12" s="38"/>
      <c r="I12" s="39" t="str">
        <f t="shared" si="4"/>
        <v xml:space="preserve"> - </v>
      </c>
      <c r="J12" s="74"/>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row>
    <row r="13" spans="1:66" s="41" customFormat="1" ht="17.399999999999999" x14ac:dyDescent="0.25">
      <c r="A13"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04" t="s">
        <v>185</v>
      </c>
      <c r="D13" s="98"/>
      <c r="E13" s="77"/>
      <c r="F13" s="78"/>
      <c r="G13" s="42">
        <f>G14+G15+G16</f>
        <v>7</v>
      </c>
      <c r="H13" s="43">
        <v>0</v>
      </c>
      <c r="I13" s="44" t="str">
        <f t="shared" si="4"/>
        <v xml:space="preserve"> - </v>
      </c>
      <c r="J13" s="73"/>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1" t="s">
        <v>186</v>
      </c>
      <c r="D14" s="98"/>
      <c r="E14" s="77">
        <v>45697</v>
      </c>
      <c r="F14" s="78">
        <f t="shared" si="6"/>
        <v>45697</v>
      </c>
      <c r="G14" s="42">
        <v>1</v>
      </c>
      <c r="H14" s="43">
        <v>1</v>
      </c>
      <c r="I14" s="44">
        <f t="shared" si="4"/>
        <v>0</v>
      </c>
      <c r="J14" s="73"/>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5" s="61" t="s">
        <v>193</v>
      </c>
      <c r="D15" s="98"/>
      <c r="E15" s="77">
        <f>F14+1</f>
        <v>45698</v>
      </c>
      <c r="F15" s="78">
        <f t="shared" si="6"/>
        <v>45698</v>
      </c>
      <c r="G15" s="42">
        <v>1</v>
      </c>
      <c r="H15" s="43">
        <v>1</v>
      </c>
      <c r="I15" s="44">
        <f t="shared" si="4"/>
        <v>1</v>
      </c>
      <c r="J15" s="73"/>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61" t="s">
        <v>187</v>
      </c>
      <c r="D16" s="98"/>
      <c r="E16" s="77">
        <f>F15+1</f>
        <v>45699</v>
      </c>
      <c r="F16" s="78">
        <f t="shared" si="6"/>
        <v>45703</v>
      </c>
      <c r="G16" s="42">
        <v>5</v>
      </c>
      <c r="H16" s="43">
        <v>1</v>
      </c>
      <c r="I16" s="44">
        <f t="shared" si="4"/>
        <v>4</v>
      </c>
      <c r="J16" s="73"/>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7" s="204" t="s">
        <v>188</v>
      </c>
      <c r="D17" s="98"/>
      <c r="E17" s="77"/>
      <c r="F17" s="78"/>
      <c r="G17" s="42">
        <f>G18+G19+G20</f>
        <v>5</v>
      </c>
      <c r="H17" s="43">
        <v>0</v>
      </c>
      <c r="I17" s="44" t="str">
        <f t="shared" si="4"/>
        <v xml:space="preserve"> - </v>
      </c>
      <c r="J17" s="73"/>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41" customFormat="1" ht="17.399999999999999" x14ac:dyDescent="0.25">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8" s="61" t="s">
        <v>189</v>
      </c>
      <c r="D18" s="197"/>
      <c r="E18" s="198">
        <f>F16+7</f>
        <v>45710</v>
      </c>
      <c r="F18" s="78">
        <f t="shared" si="6"/>
        <v>45710</v>
      </c>
      <c r="G18" s="200">
        <v>1</v>
      </c>
      <c r="H18" s="43">
        <v>1</v>
      </c>
      <c r="I18" s="44">
        <f t="shared" ref="I18:I21" si="7">IF(OR(F18=0,E18=0)," - ",NETWORKDAYS(E18,F18))</f>
        <v>0</v>
      </c>
      <c r="J18" s="203"/>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7.399999999999999" x14ac:dyDescent="0.2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9" s="61" t="s">
        <v>191</v>
      </c>
      <c r="D19" s="197"/>
      <c r="E19" s="198">
        <f>F18+1</f>
        <v>45711</v>
      </c>
      <c r="F19" s="78">
        <f t="shared" si="6"/>
        <v>45712</v>
      </c>
      <c r="G19" s="200">
        <v>2</v>
      </c>
      <c r="H19" s="43">
        <v>0</v>
      </c>
      <c r="I19" s="44">
        <f t="shared" si="7"/>
        <v>1</v>
      </c>
      <c r="J19" s="203"/>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20" s="61" t="s">
        <v>192</v>
      </c>
      <c r="D20" s="197"/>
      <c r="E20" s="198">
        <f>E19</f>
        <v>45711</v>
      </c>
      <c r="F20" s="78">
        <f t="shared" si="6"/>
        <v>45712</v>
      </c>
      <c r="G20" s="200">
        <f>G19</f>
        <v>2</v>
      </c>
      <c r="H20" s="43">
        <v>0</v>
      </c>
      <c r="I20" s="44">
        <f t="shared" si="7"/>
        <v>1</v>
      </c>
      <c r="J20" s="203"/>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1" s="204" t="s">
        <v>190</v>
      </c>
      <c r="D21" s="197"/>
      <c r="E21" s="198">
        <f>F20+1</f>
        <v>45713</v>
      </c>
      <c r="F21" s="78">
        <v>45718</v>
      </c>
      <c r="G21" s="200">
        <f>F21-E21</f>
        <v>5</v>
      </c>
      <c r="H21" s="43">
        <v>0</v>
      </c>
      <c r="I21" s="44">
        <f t="shared" si="7"/>
        <v>4</v>
      </c>
      <c r="J21" s="203"/>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41" customFormat="1" ht="17.399999999999999" x14ac:dyDescent="0.25">
      <c r="A22" s="205"/>
      <c r="B22" s="204"/>
      <c r="D22" s="197"/>
      <c r="E22" s="198"/>
      <c r="F22" s="199"/>
      <c r="G22" s="200"/>
      <c r="H22" s="201"/>
      <c r="I22" s="202"/>
      <c r="J22" s="203"/>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row>
    <row r="23" spans="1:66" s="41" customFormat="1" ht="17.399999999999999" x14ac:dyDescent="0.25">
      <c r="A23" s="205"/>
      <c r="B23" s="204"/>
      <c r="D23" s="197"/>
      <c r="E23" s="198"/>
      <c r="F23" s="199"/>
      <c r="G23" s="200"/>
      <c r="H23" s="201"/>
      <c r="I23" s="202"/>
      <c r="J23" s="203"/>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41" customFormat="1" ht="17.399999999999999" x14ac:dyDescent="0.25">
      <c r="A24" s="205"/>
      <c r="B24" s="204"/>
      <c r="D24" s="197"/>
      <c r="E24" s="198"/>
      <c r="F24" s="199"/>
      <c r="G24" s="200"/>
      <c r="H24" s="201"/>
      <c r="I24" s="202"/>
      <c r="J24" s="203"/>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35" customFormat="1" ht="17.399999999999999" x14ac:dyDescent="0.25">
      <c r="A25" s="33" t="str">
        <f>IF(ISERROR(VALUE(SUBSTITUTE(prevWBS,".",""))),"1",IF(ISERROR(FIND("`",SUBSTITUTE(prevWBS,".","`",1))),TEXT(VALUE(prevWBS)+1,"#"),TEXT(VALUE(LEFT(prevWBS,FIND("`",SUBSTITUTE(prevWBS,".","`",1))-1))+1,"#")))</f>
        <v>1</v>
      </c>
      <c r="B25" s="34" t="s">
        <v>181</v>
      </c>
      <c r="D25" s="36"/>
      <c r="E25" s="79"/>
      <c r="F25" s="79" t="str">
        <f t="shared" si="6"/>
        <v xml:space="preserve"> - </v>
      </c>
      <c r="G25" s="37"/>
      <c r="H25" s="38"/>
      <c r="I25" s="39" t="str">
        <f t="shared" si="4"/>
        <v xml:space="preserve"> - </v>
      </c>
      <c r="J25" s="74"/>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row>
    <row r="26" spans="1:66" s="41" customFormat="1" ht="17.399999999999999" x14ac:dyDescent="0.25">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6" s="97" t="s">
        <v>8</v>
      </c>
      <c r="D26" s="98"/>
      <c r="E26" s="77">
        <v>43141</v>
      </c>
      <c r="F26" s="78">
        <f t="shared" si="6"/>
        <v>43144</v>
      </c>
      <c r="G26" s="42">
        <v>4</v>
      </c>
      <c r="H26" s="43">
        <v>0</v>
      </c>
      <c r="I26" s="44">
        <f t="shared" si="4"/>
        <v>2</v>
      </c>
      <c r="J26" s="73"/>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27" s="97" t="s">
        <v>8</v>
      </c>
      <c r="D27" s="98"/>
      <c r="E27" s="77">
        <v>43145</v>
      </c>
      <c r="F27" s="78">
        <f t="shared" si="6"/>
        <v>43147</v>
      </c>
      <c r="G27" s="42">
        <v>3</v>
      </c>
      <c r="H27" s="43">
        <v>0</v>
      </c>
      <c r="I27" s="44">
        <f t="shared" si="4"/>
        <v>3</v>
      </c>
      <c r="J27" s="73"/>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8" s="97" t="s">
        <v>8</v>
      </c>
      <c r="D28" s="98"/>
      <c r="E28" s="77">
        <v>43145</v>
      </c>
      <c r="F28" s="78">
        <f t="shared" si="6"/>
        <v>43147</v>
      </c>
      <c r="G28" s="42">
        <v>3</v>
      </c>
      <c r="H28" s="43">
        <v>0</v>
      </c>
      <c r="I28" s="44">
        <f t="shared" si="4"/>
        <v>3</v>
      </c>
      <c r="J28" s="73"/>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17.399999999999999" x14ac:dyDescent="0.25">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9" s="97" t="s">
        <v>8</v>
      </c>
      <c r="D29" s="98"/>
      <c r="E29" s="77">
        <v>43148</v>
      </c>
      <c r="F29" s="78">
        <f t="shared" si="6"/>
        <v>43153</v>
      </c>
      <c r="G29" s="42">
        <v>6</v>
      </c>
      <c r="H29" s="43">
        <v>0</v>
      </c>
      <c r="I29" s="44">
        <f t="shared" si="4"/>
        <v>4</v>
      </c>
      <c r="J29" s="73"/>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41" customFormat="1" ht="17.399999999999999" x14ac:dyDescent="0.25">
      <c r="A3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30" s="97" t="s">
        <v>8</v>
      </c>
      <c r="D30" s="98"/>
      <c r="E30" s="77">
        <v>43154</v>
      </c>
      <c r="F30" s="78">
        <f t="shared" si="6"/>
        <v>43156</v>
      </c>
      <c r="G30" s="42">
        <v>3</v>
      </c>
      <c r="H30" s="43">
        <v>0</v>
      </c>
      <c r="I30" s="44">
        <f t="shared" si="4"/>
        <v>1</v>
      </c>
      <c r="J30" s="73"/>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35" customFormat="1" ht="17.399999999999999" x14ac:dyDescent="0.25">
      <c r="A31" s="33" t="str">
        <f>IF(ISERROR(VALUE(SUBSTITUTE(prevWBS,".",""))),"1",IF(ISERROR(FIND("`",SUBSTITUTE(prevWBS,".","`",1))),TEXT(VALUE(prevWBS)+1,"#"),TEXT(VALUE(LEFT(prevWBS,FIND("`",SUBSTITUTE(prevWBS,".","`",1))-1))+1,"#")))</f>
        <v>2</v>
      </c>
      <c r="B31" s="34" t="s">
        <v>182</v>
      </c>
      <c r="D31" s="36"/>
      <c r="E31" s="79"/>
      <c r="F31" s="79" t="str">
        <f t="shared" si="6"/>
        <v xml:space="preserve"> - </v>
      </c>
      <c r="G31" s="37"/>
      <c r="H31" s="38"/>
      <c r="I31" s="39" t="str">
        <f t="shared" si="4"/>
        <v xml:space="preserve"> - </v>
      </c>
      <c r="J31" s="74"/>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row>
    <row r="32" spans="1:66" s="41" customFormat="1" ht="17.399999999999999" x14ac:dyDescent="0.25">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2" s="97" t="s">
        <v>8</v>
      </c>
      <c r="D32" s="98"/>
      <c r="E32" s="77">
        <v>43129</v>
      </c>
      <c r="F32" s="78">
        <f t="shared" si="6"/>
        <v>43129</v>
      </c>
      <c r="G32" s="42">
        <v>1</v>
      </c>
      <c r="H32" s="43">
        <v>0</v>
      </c>
      <c r="I32" s="44">
        <f t="shared" si="4"/>
        <v>1</v>
      </c>
      <c r="J32" s="73"/>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3" s="97" t="s">
        <v>8</v>
      </c>
      <c r="D33" s="98"/>
      <c r="E33" s="77">
        <v>43130</v>
      </c>
      <c r="F33" s="78">
        <f t="shared" si="6"/>
        <v>43130</v>
      </c>
      <c r="G33" s="42">
        <v>1</v>
      </c>
      <c r="H33" s="43">
        <v>0</v>
      </c>
      <c r="I33" s="44">
        <f t="shared" si="4"/>
        <v>1</v>
      </c>
      <c r="J33" s="73"/>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4" s="97" t="s">
        <v>8</v>
      </c>
      <c r="D34" s="98"/>
      <c r="E34" s="77">
        <v>43131</v>
      </c>
      <c r="F34" s="78">
        <f t="shared" si="6"/>
        <v>43131</v>
      </c>
      <c r="G34" s="42">
        <v>1</v>
      </c>
      <c r="H34" s="43">
        <v>0</v>
      </c>
      <c r="I34" s="44">
        <f t="shared" si="4"/>
        <v>1</v>
      </c>
      <c r="J34" s="73"/>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17.399999999999999" x14ac:dyDescent="0.25">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5" s="97" t="s">
        <v>8</v>
      </c>
      <c r="D35" s="98"/>
      <c r="E35" s="77">
        <v>43132</v>
      </c>
      <c r="F35" s="78">
        <f t="shared" si="6"/>
        <v>43132</v>
      </c>
      <c r="G35" s="42">
        <v>1</v>
      </c>
      <c r="H35" s="43">
        <v>0</v>
      </c>
      <c r="I35" s="44">
        <f t="shared" si="4"/>
        <v>1</v>
      </c>
      <c r="J35" s="73"/>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41" customFormat="1" ht="17.399999999999999" x14ac:dyDescent="0.25">
      <c r="A3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36" s="97" t="s">
        <v>8</v>
      </c>
      <c r="D36" s="98"/>
      <c r="E36" s="77">
        <v>43133</v>
      </c>
      <c r="F36" s="78">
        <f t="shared" si="6"/>
        <v>43133</v>
      </c>
      <c r="G36" s="42">
        <v>1</v>
      </c>
      <c r="H36" s="43">
        <v>0</v>
      </c>
      <c r="I36" s="44">
        <f t="shared" si="4"/>
        <v>1</v>
      </c>
      <c r="J36" s="73"/>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50" customFormat="1" ht="17.399999999999999" x14ac:dyDescent="0.25">
      <c r="A37" s="40"/>
      <c r="B37" s="45"/>
      <c r="C37" s="45"/>
      <c r="D37" s="46"/>
      <c r="E37" s="80"/>
      <c r="F37" s="80"/>
      <c r="G37" s="47"/>
      <c r="H37" s="48"/>
      <c r="I37" s="49" t="str">
        <f t="shared" si="4"/>
        <v xml:space="preserve"> - </v>
      </c>
      <c r="J37" s="75"/>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50" customFormat="1" ht="17.399999999999999" x14ac:dyDescent="0.25">
      <c r="A38" s="40"/>
      <c r="B38" s="45"/>
      <c r="C38" s="45"/>
      <c r="D38" s="46"/>
      <c r="E38" s="80"/>
      <c r="F38" s="80"/>
      <c r="G38" s="47"/>
      <c r="H38" s="48"/>
      <c r="I38" s="49" t="str">
        <f t="shared" si="4"/>
        <v xml:space="preserve"> - </v>
      </c>
      <c r="J38" s="75"/>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55" customFormat="1" ht="17.399999999999999" x14ac:dyDescent="0.25">
      <c r="A39" s="51" t="s">
        <v>1</v>
      </c>
      <c r="B39" s="52"/>
      <c r="C39" s="53"/>
      <c r="D39" s="53"/>
      <c r="E39" s="81"/>
      <c r="F39" s="81"/>
      <c r="G39" s="54"/>
      <c r="H39" s="54"/>
      <c r="I39" s="54"/>
      <c r="J39" s="76"/>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50" customFormat="1" ht="17.399999999999999" x14ac:dyDescent="0.25">
      <c r="A40" s="56" t="s">
        <v>38</v>
      </c>
      <c r="B40" s="57"/>
      <c r="C40" s="57"/>
      <c r="D40" s="57"/>
      <c r="E40" s="82"/>
      <c r="F40" s="82"/>
      <c r="G40" s="57"/>
      <c r="H40" s="57"/>
      <c r="I40" s="57"/>
      <c r="J40" s="76"/>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50" customFormat="1" ht="17.399999999999999" x14ac:dyDescent="0.25">
      <c r="A41" s="100" t="str">
        <f>IF(ISERROR(VALUE(SUBSTITUTE(prevWBS,".",""))),"1",IF(ISERROR(FIND("`",SUBSTITUTE(prevWBS,".","`",1))),TEXT(VALUE(prevWBS)+1,"#"),TEXT(VALUE(LEFT(prevWBS,FIND("`",SUBSTITUTE(prevWBS,".","`",1))-1))+1,"#")))</f>
        <v>1</v>
      </c>
      <c r="B41" s="101" t="s">
        <v>77</v>
      </c>
      <c r="C41" s="58"/>
      <c r="D41" s="59"/>
      <c r="E41" s="77"/>
      <c r="F41" s="78" t="str">
        <f t="shared" ref="F41:F44" si="8">IF(ISBLANK(E41)," - ",IF(G41=0,E41,E41+G41-1))</f>
        <v xml:space="preserve"> - </v>
      </c>
      <c r="G41" s="42"/>
      <c r="H41" s="43"/>
      <c r="I41" s="44" t="str">
        <f>IF(OR(F41=0,E41=0)," - ",NETWORKDAYS(E41,F41))</f>
        <v xml:space="preserve"> - </v>
      </c>
      <c r="J41" s="73"/>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50" customFormat="1" ht="17.399999999999999" x14ac:dyDescent="0.25">
      <c r="A4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60" t="s">
        <v>63</v>
      </c>
      <c r="C42" s="60"/>
      <c r="D42" s="59"/>
      <c r="E42" s="77"/>
      <c r="F42" s="78" t="str">
        <f t="shared" si="8"/>
        <v xml:space="preserve"> - </v>
      </c>
      <c r="G42" s="42"/>
      <c r="H42" s="43"/>
      <c r="I42" s="44" t="str">
        <f t="shared" ref="I42:I44" si="9">IF(OR(F42=0,E42=0)," - ",NETWORKDAYS(E42,F42))</f>
        <v xml:space="preserve"> - </v>
      </c>
      <c r="J42" s="73"/>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row>
    <row r="43" spans="1:66" s="50" customFormat="1" ht="17.399999999999999" x14ac:dyDescent="0.25">
      <c r="A4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61" t="s">
        <v>64</v>
      </c>
      <c r="C43" s="60"/>
      <c r="D43" s="59"/>
      <c r="E43" s="77"/>
      <c r="F43" s="78" t="str">
        <f t="shared" si="8"/>
        <v xml:space="preserve"> - </v>
      </c>
      <c r="G43" s="42"/>
      <c r="H43" s="43"/>
      <c r="I43" s="44" t="str">
        <f t="shared" si="9"/>
        <v xml:space="preserve"> - </v>
      </c>
      <c r="J43" s="73"/>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50" customFormat="1" ht="17.399999999999999" x14ac:dyDescent="0.25">
      <c r="A44"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61" t="s">
        <v>65</v>
      </c>
      <c r="C44" s="60"/>
      <c r="D44" s="59"/>
      <c r="E44" s="77"/>
      <c r="F44" s="78" t="str">
        <f t="shared" si="8"/>
        <v xml:space="preserve"> - </v>
      </c>
      <c r="G44" s="42"/>
      <c r="H44" s="43"/>
      <c r="I44" s="44" t="str">
        <f t="shared" si="9"/>
        <v xml:space="preserve"> - </v>
      </c>
      <c r="J44" s="73"/>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19" customFormat="1" x14ac:dyDescent="0.25">
      <c r="A45" s="128"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R4:X4"/>
    <mergeCell ref="K4:Q4"/>
    <mergeCell ref="C4:E4"/>
    <mergeCell ref="R5:X5"/>
    <mergeCell ref="K5:Q5"/>
    <mergeCell ref="Y4:AE4"/>
    <mergeCell ref="Y5:AE5"/>
    <mergeCell ref="C5:E6"/>
  </mergeCells>
  <phoneticPr fontId="4" type="noConversion"/>
  <conditionalFormatting sqref="H8:H4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6:BN44">
    <cfRule type="expression" dxfId="4" priority="8">
      <formula>K$6=TODAY()</formula>
    </cfRule>
  </conditionalFormatting>
  <conditionalFormatting sqref="K8:BN44">
    <cfRule type="expression" dxfId="3" priority="48">
      <formula>AND($E8&lt;=K$6,ROUNDDOWN(($F8-$E8+1)*$H8,0)+$E8-1&gt;=K$6)</formula>
    </cfRule>
    <cfRule type="expression" dxfId="2" priority="49">
      <formula>AND(NOT(ISBLANK($E8)),$E8&lt;=K$6,$F8&gt;=K$6)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7:B38 B32 B33:B35 B26:B29 A40:B40 B39 E12 E25 E31 E37:H40 G12:H12 G25:H25 G31:H35 G41 G42:G43 G44 H26:H29" unlockedFormula="1"/>
    <ignoredError sqref="A31 A25 A12 E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0A9B-375B-4911-90A2-80351E0CFA76}">
  <dimension ref="A1:N86"/>
  <sheetViews>
    <sheetView showGridLines="0" topLeftCell="B1" zoomScaleNormal="100" workbookViewId="0">
      <selection activeCell="F19" sqref="F19"/>
    </sheetView>
  </sheetViews>
  <sheetFormatPr baseColWidth="10" defaultColWidth="10" defaultRowHeight="10.199999999999999" x14ac:dyDescent="0.25"/>
  <cols>
    <col min="1" max="1" width="2.33203125" style="129" hidden="1" customWidth="1"/>
    <col min="2" max="2" width="48" style="129" customWidth="1"/>
    <col min="3" max="3" width="5.6640625" style="129" customWidth="1"/>
    <col min="4" max="4" width="8" style="129" customWidth="1"/>
    <col min="5" max="5" width="5.6640625" style="129" customWidth="1"/>
    <col min="6" max="6" width="8" style="129" customWidth="1"/>
    <col min="7" max="9" width="7.44140625" style="129" customWidth="1"/>
    <col min="10" max="12" width="11.77734375" style="129" customWidth="1"/>
    <col min="13" max="13" width="6.21875" style="129" customWidth="1"/>
    <col min="14" max="16384" width="10" style="129"/>
  </cols>
  <sheetData>
    <row r="1" spans="2:14" ht="40.200000000000003" customHeight="1" x14ac:dyDescent="0.25">
      <c r="B1" s="181" t="str">
        <f>GanttChart!A1</f>
        <v>Chess 2.1</v>
      </c>
      <c r="L1" s="180"/>
      <c r="N1" s="179"/>
    </row>
    <row r="2" spans="2:14" ht="21.75" customHeight="1" x14ac:dyDescent="0.25">
      <c r="B2" s="176" t="s">
        <v>164</v>
      </c>
      <c r="C2" s="222" t="s">
        <v>163</v>
      </c>
      <c r="D2" s="222"/>
      <c r="E2" s="222"/>
      <c r="F2" s="222"/>
      <c r="G2" s="222"/>
      <c r="H2" s="222"/>
      <c r="I2" s="178"/>
      <c r="J2" s="217" t="s">
        <v>162</v>
      </c>
      <c r="K2" s="217"/>
      <c r="L2" s="217"/>
      <c r="N2" s="177" t="s">
        <v>161</v>
      </c>
    </row>
    <row r="3" spans="2:14" ht="18" customHeight="1" x14ac:dyDescent="0.25">
      <c r="B3" s="176"/>
      <c r="C3" s="170"/>
      <c r="D3" s="169" t="s">
        <v>160</v>
      </c>
      <c r="E3" s="218" t="str">
        <f>GanttChart!C5</f>
        <v>Laurentin Turcat, 
Mathis Pradelles, 
Mathieu Anziani</v>
      </c>
      <c r="F3" s="218"/>
      <c r="G3" s="218"/>
      <c r="H3" s="219"/>
      <c r="I3" s="175" t="s">
        <v>159</v>
      </c>
      <c r="J3" s="174" t="s">
        <v>142</v>
      </c>
      <c r="K3" s="173" t="s">
        <v>141</v>
      </c>
      <c r="L3" s="172" t="s">
        <v>140</v>
      </c>
      <c r="N3" s="171" t="s">
        <v>158</v>
      </c>
    </row>
    <row r="4" spans="2:14" ht="18" customHeight="1" x14ac:dyDescent="0.25">
      <c r="C4" s="170"/>
      <c r="D4" s="169" t="s">
        <v>157</v>
      </c>
      <c r="E4" s="220">
        <f>GanttChart!C4</f>
        <v>45684</v>
      </c>
      <c r="F4" s="220"/>
      <c r="G4" s="220"/>
      <c r="H4" s="221"/>
      <c r="I4" s="168"/>
      <c r="J4" s="166">
        <f>SUBTOTAL(9,J7:J186)</f>
        <v>0</v>
      </c>
      <c r="K4" s="167">
        <f>SUBTOTAL(9,K7:K186)</f>
        <v>0</v>
      </c>
      <c r="L4" s="166">
        <f>J4-K4</f>
        <v>0</v>
      </c>
      <c r="N4" s="165" t="s">
        <v>156</v>
      </c>
    </row>
    <row r="5" spans="2:14" ht="15" customHeight="1" x14ac:dyDescent="0.25">
      <c r="N5" s="165" t="s">
        <v>155</v>
      </c>
    </row>
    <row r="6" spans="2:14" ht="15" customHeight="1" x14ac:dyDescent="0.25">
      <c r="B6" s="164"/>
      <c r="C6" s="216" t="s">
        <v>154</v>
      </c>
      <c r="D6" s="216"/>
      <c r="E6" s="216" t="s">
        <v>153</v>
      </c>
      <c r="F6" s="216"/>
      <c r="G6" s="216" t="s">
        <v>152</v>
      </c>
      <c r="H6" s="216"/>
      <c r="I6" s="216"/>
      <c r="J6" s="164"/>
      <c r="K6" s="164"/>
      <c r="L6" s="164"/>
      <c r="N6" s="163" t="s">
        <v>151</v>
      </c>
    </row>
    <row r="7" spans="2:14" ht="18" thickBot="1" x14ac:dyDescent="0.3">
      <c r="B7" s="159" t="s">
        <v>150</v>
      </c>
      <c r="C7" s="162" t="s">
        <v>149</v>
      </c>
      <c r="D7" s="160" t="s">
        <v>148</v>
      </c>
      <c r="E7" s="162" t="s">
        <v>147</v>
      </c>
      <c r="F7" s="160" t="s">
        <v>146</v>
      </c>
      <c r="G7" s="162" t="s">
        <v>145</v>
      </c>
      <c r="H7" s="161" t="s">
        <v>144</v>
      </c>
      <c r="I7" s="160" t="s">
        <v>143</v>
      </c>
      <c r="J7" s="159" t="s">
        <v>142</v>
      </c>
      <c r="K7" s="158" t="s">
        <v>141</v>
      </c>
      <c r="L7" s="157" t="s">
        <v>140</v>
      </c>
      <c r="M7" s="156"/>
      <c r="N7" s="155"/>
    </row>
    <row r="8" spans="2:14" ht="20.399999999999999" x14ac:dyDescent="0.25">
      <c r="B8" s="154" t="str">
        <f>GanttChart!B8</f>
        <v>Avant-Avant-Projet</v>
      </c>
      <c r="C8" s="153"/>
      <c r="D8" s="153"/>
      <c r="E8" s="153"/>
      <c r="F8" s="153"/>
      <c r="G8" s="152"/>
      <c r="H8" s="152"/>
      <c r="I8" s="152"/>
      <c r="J8" s="144">
        <f>SUBTOTAL(9,J9:J11)</f>
        <v>0</v>
      </c>
      <c r="K8" s="151">
        <f>SUBTOTAL(9,K9:K11)</f>
        <v>0</v>
      </c>
      <c r="L8" s="150">
        <f t="shared" ref="L8:L17" si="0">J8-K8</f>
        <v>0</v>
      </c>
      <c r="M8" s="131"/>
      <c r="N8" s="141" t="s">
        <v>139</v>
      </c>
    </row>
    <row r="9" spans="2:14" ht="20.399999999999999" x14ac:dyDescent="0.25">
      <c r="B9" s="140" t="str">
        <f>GanttChart!B9</f>
        <v>Notes par rapport au cours de Vie de l'entreprise</v>
      </c>
      <c r="C9" s="139">
        <v>4</v>
      </c>
      <c r="D9" s="138"/>
      <c r="E9" s="139"/>
      <c r="F9" s="138"/>
      <c r="G9" s="137"/>
      <c r="H9" s="136"/>
      <c r="I9" s="135"/>
      <c r="J9" s="134">
        <v>0</v>
      </c>
      <c r="K9" s="133">
        <f>C9*D9+E9*F9+SUM(G9:I9)</f>
        <v>0</v>
      </c>
      <c r="L9" s="132">
        <f t="shared" si="0"/>
        <v>0</v>
      </c>
      <c r="M9" s="131"/>
      <c r="N9" s="130"/>
    </row>
    <row r="10" spans="2:14" ht="20.399999999999999" x14ac:dyDescent="0.25">
      <c r="B10" s="140" t="str">
        <f>GanttChart!B10</f>
        <v>Préparation des divers documents</v>
      </c>
      <c r="C10" s="139">
        <v>2</v>
      </c>
      <c r="D10" s="138"/>
      <c r="E10" s="139"/>
      <c r="F10" s="138"/>
      <c r="G10" s="137"/>
      <c r="H10" s="136"/>
      <c r="I10" s="135"/>
      <c r="J10" s="134">
        <v>0</v>
      </c>
      <c r="K10" s="133">
        <f>C10*D10+E10*F10+SUM(G10:I10)</f>
        <v>0</v>
      </c>
      <c r="L10" s="132">
        <f t="shared" si="0"/>
        <v>0</v>
      </c>
      <c r="M10" s="131"/>
      <c r="N10" s="130"/>
    </row>
    <row r="11" spans="2:14" ht="20.399999999999999" x14ac:dyDescent="0.25">
      <c r="B11" s="140" t="str">
        <f>GanttChart!B11</f>
        <v>Validation de la phase 0</v>
      </c>
      <c r="C11" s="139">
        <v>1</v>
      </c>
      <c r="D11" s="138"/>
      <c r="E11" s="139"/>
      <c r="F11" s="138"/>
      <c r="G11" s="137"/>
      <c r="H11" s="136"/>
      <c r="I11" s="135"/>
      <c r="J11" s="134">
        <v>0</v>
      </c>
      <c r="K11" s="133">
        <f>C11*D11+E11*F11+SUM(G11:I11)</f>
        <v>0</v>
      </c>
      <c r="L11" s="132">
        <f t="shared" si="0"/>
        <v>0</v>
      </c>
      <c r="M11" s="131"/>
      <c r="N11" s="130"/>
    </row>
    <row r="12" spans="2:14" ht="20.399999999999999" x14ac:dyDescent="0.25">
      <c r="B12" s="148" t="str">
        <f>GanttChart!B12</f>
        <v>Avant-Projet</v>
      </c>
      <c r="C12" s="147"/>
      <c r="D12" s="146"/>
      <c r="E12" s="147"/>
      <c r="F12" s="146"/>
      <c r="G12" s="145"/>
      <c r="H12" s="145"/>
      <c r="I12" s="145"/>
      <c r="J12" s="144">
        <f>SUBTOTAL(9,J13:J17)</f>
        <v>0</v>
      </c>
      <c r="K12" s="143">
        <f>SUBTOTAL(9,K13:K17)</f>
        <v>0</v>
      </c>
      <c r="L12" s="142">
        <f t="shared" si="0"/>
        <v>0</v>
      </c>
      <c r="M12" s="131"/>
      <c r="N12" s="141"/>
    </row>
    <row r="13" spans="2:14" ht="20.399999999999999" x14ac:dyDescent="0.25">
      <c r="B13" s="140" t="str">
        <f>GanttChart!B13</f>
        <v>Cadrage Organisationnel</v>
      </c>
      <c r="C13" s="139"/>
      <c r="D13" s="138"/>
      <c r="E13" s="139"/>
      <c r="F13" s="138"/>
      <c r="G13" s="137"/>
      <c r="H13" s="136"/>
      <c r="I13" s="135"/>
      <c r="J13" s="134"/>
      <c r="K13" s="133">
        <f>C13*D13+E13*F13+SUM(G13:I13)</f>
        <v>0</v>
      </c>
      <c r="L13" s="132">
        <f t="shared" si="0"/>
        <v>0</v>
      </c>
      <c r="M13" s="131"/>
      <c r="N13" s="130"/>
    </row>
    <row r="14" spans="2:14" ht="20.399999999999999" x14ac:dyDescent="0.25">
      <c r="B14" s="149" t="str">
        <f>GanttChart!B14</f>
        <v>Analyse Vidéo pour MOA</v>
      </c>
      <c r="C14" s="139"/>
      <c r="D14" s="138"/>
      <c r="E14" s="139"/>
      <c r="F14" s="138"/>
      <c r="G14" s="137"/>
      <c r="H14" s="136"/>
      <c r="I14" s="135"/>
      <c r="J14" s="134"/>
      <c r="K14" s="133">
        <f>C14*D14+E14*F14+SUM(G14:I14)</f>
        <v>0</v>
      </c>
      <c r="L14" s="132">
        <f t="shared" si="0"/>
        <v>0</v>
      </c>
      <c r="M14" s="131"/>
      <c r="N14" s="130"/>
    </row>
    <row r="15" spans="2:14" ht="20.399999999999999" x14ac:dyDescent="0.25">
      <c r="B15" s="149" t="str">
        <f>GanttChart!B15</f>
        <v>Passage de la MOA à la MOE : CDCF général</v>
      </c>
      <c r="C15" s="139"/>
      <c r="D15" s="138"/>
      <c r="E15" s="139"/>
      <c r="F15" s="138"/>
      <c r="G15" s="137"/>
      <c r="H15" s="136"/>
      <c r="I15" s="135"/>
      <c r="J15" s="134"/>
      <c r="K15" s="133">
        <f>C15*D15+E15*F15+SUM(G15:I15)</f>
        <v>0</v>
      </c>
      <c r="L15" s="132">
        <f t="shared" si="0"/>
        <v>0</v>
      </c>
      <c r="M15" s="131"/>
      <c r="N15" s="130"/>
    </row>
    <row r="16" spans="2:14" ht="20.399999999999999" x14ac:dyDescent="0.25">
      <c r="B16" s="149" t="str">
        <f>GanttChart!B16</f>
        <v>CDCF de chaque partie</v>
      </c>
      <c r="C16" s="139"/>
      <c r="D16" s="138"/>
      <c r="E16" s="139"/>
      <c r="F16" s="138"/>
      <c r="G16" s="137"/>
      <c r="H16" s="136"/>
      <c r="I16" s="135"/>
      <c r="J16" s="134"/>
      <c r="K16" s="133">
        <f>C16*D16+E16*F16+SUM(G16:I16)</f>
        <v>0</v>
      </c>
      <c r="L16" s="132">
        <f t="shared" si="0"/>
        <v>0</v>
      </c>
      <c r="M16" s="131"/>
      <c r="N16" s="130"/>
    </row>
    <row r="17" spans="2:14" ht="20.399999999999999" x14ac:dyDescent="0.25">
      <c r="B17" s="140" t="str">
        <f>GanttChart!B17</f>
        <v>Analyse Technique Sommaire</v>
      </c>
      <c r="C17" s="139"/>
      <c r="D17" s="138"/>
      <c r="E17" s="139"/>
      <c r="F17" s="138"/>
      <c r="G17" s="137"/>
      <c r="H17" s="136"/>
      <c r="I17" s="135"/>
      <c r="J17" s="134"/>
      <c r="K17" s="133">
        <f>C17*D17+E17*F17+SUM(G17:I17)</f>
        <v>0</v>
      </c>
      <c r="L17" s="132">
        <f t="shared" si="0"/>
        <v>0</v>
      </c>
      <c r="M17" s="131"/>
      <c r="N17" s="130"/>
    </row>
    <row r="18" spans="2:14" ht="26.4" x14ac:dyDescent="0.25">
      <c r="B18" s="149" t="str">
        <f>GanttChart!B18</f>
        <v>Pré-études des solutions pour les CDCF de chaque partie</v>
      </c>
      <c r="C18" s="139"/>
      <c r="D18" s="138"/>
      <c r="E18" s="139"/>
      <c r="F18" s="138"/>
      <c r="G18" s="137"/>
      <c r="H18" s="136"/>
      <c r="I18" s="135"/>
      <c r="J18" s="134"/>
      <c r="K18" s="133">
        <f t="shared" ref="K18:K19" si="1">C18*D18+E18*F18+SUM(G18:I18)</f>
        <v>0</v>
      </c>
      <c r="L18" s="132">
        <f t="shared" ref="L18:L19" si="2">J18-K18</f>
        <v>0</v>
      </c>
      <c r="M18" s="131"/>
      <c r="N18" s="130"/>
    </row>
    <row r="19" spans="2:14" ht="20.399999999999999" x14ac:dyDescent="0.25">
      <c r="B19" s="149" t="str">
        <f>GanttChart!B19</f>
        <v>Finir le Gantt prévisionnel</v>
      </c>
      <c r="C19" s="139"/>
      <c r="D19" s="138"/>
      <c r="E19" s="139"/>
      <c r="F19" s="138"/>
      <c r="G19" s="137"/>
      <c r="H19" s="136"/>
      <c r="I19" s="135"/>
      <c r="J19" s="134"/>
      <c r="K19" s="133">
        <f t="shared" si="1"/>
        <v>0</v>
      </c>
      <c r="L19" s="132">
        <f t="shared" si="2"/>
        <v>0</v>
      </c>
      <c r="M19" s="131"/>
      <c r="N19" s="130"/>
    </row>
    <row r="20" spans="2:14" ht="20.399999999999999" x14ac:dyDescent="0.25">
      <c r="B20" s="149" t="str">
        <f>GanttChart!B20</f>
        <v>Limites du projet</v>
      </c>
      <c r="C20" s="139"/>
      <c r="D20" s="138"/>
      <c r="E20" s="139"/>
      <c r="F20" s="138"/>
      <c r="G20" s="137"/>
      <c r="H20" s="136"/>
      <c r="I20" s="135"/>
      <c r="J20" s="134"/>
      <c r="K20" s="133">
        <f>C20*D20+E20*F20+SUM(G20:I20)</f>
        <v>0</v>
      </c>
      <c r="L20" s="132">
        <f t="shared" ref="L20:L27" si="3">J20-K20</f>
        <v>0</v>
      </c>
      <c r="M20" s="131"/>
      <c r="N20" s="130"/>
    </row>
    <row r="21" spans="2:14" ht="20.399999999999999" x14ac:dyDescent="0.25">
      <c r="B21" s="140" t="str">
        <f>GanttChart!B21</f>
        <v xml:space="preserve">Revue </v>
      </c>
      <c r="C21" s="139"/>
      <c r="D21" s="138"/>
      <c r="E21" s="139"/>
      <c r="F21" s="138"/>
      <c r="G21" s="137"/>
      <c r="H21" s="136"/>
      <c r="I21" s="135"/>
      <c r="J21" s="134"/>
      <c r="K21" s="133">
        <f>C21*D21+E21*F21+SUM(G21:I21)</f>
        <v>0</v>
      </c>
      <c r="L21" s="132">
        <f t="shared" si="3"/>
        <v>0</v>
      </c>
      <c r="M21" s="131"/>
      <c r="N21" s="130"/>
    </row>
    <row r="22" spans="2:14" ht="20.399999999999999" x14ac:dyDescent="0.25">
      <c r="B22" s="148" t="s">
        <v>138</v>
      </c>
      <c r="C22" s="147"/>
      <c r="D22" s="146"/>
      <c r="E22" s="147"/>
      <c r="F22" s="146"/>
      <c r="G22" s="145"/>
      <c r="H22" s="145"/>
      <c r="I22" s="145"/>
      <c r="J22" s="144">
        <f>SUBTOTAL(9,J23:J27)</f>
        <v>0</v>
      </c>
      <c r="K22" s="143">
        <f>SUBTOTAL(9,K23:K27)</f>
        <v>0</v>
      </c>
      <c r="L22" s="142">
        <f t="shared" si="3"/>
        <v>0</v>
      </c>
      <c r="M22" s="131"/>
      <c r="N22" s="141"/>
    </row>
    <row r="23" spans="2:14" ht="20.399999999999999" x14ac:dyDescent="0.25">
      <c r="B23" s="140" t="s">
        <v>137</v>
      </c>
      <c r="C23" s="139"/>
      <c r="D23" s="138"/>
      <c r="E23" s="139"/>
      <c r="F23" s="138"/>
      <c r="G23" s="137"/>
      <c r="H23" s="136"/>
      <c r="I23" s="135"/>
      <c r="J23" s="134"/>
      <c r="K23" s="133">
        <f>C23*D23+E23*F23+SUM(G23:I23)</f>
        <v>0</v>
      </c>
      <c r="L23" s="132">
        <f t="shared" si="3"/>
        <v>0</v>
      </c>
      <c r="M23" s="131"/>
      <c r="N23" s="130"/>
    </row>
    <row r="24" spans="2:14" ht="20.399999999999999" x14ac:dyDescent="0.25">
      <c r="B24" s="140" t="s">
        <v>137</v>
      </c>
      <c r="C24" s="139"/>
      <c r="D24" s="138"/>
      <c r="E24" s="139"/>
      <c r="F24" s="138"/>
      <c r="G24" s="137"/>
      <c r="H24" s="136"/>
      <c r="I24" s="135"/>
      <c r="J24" s="134"/>
      <c r="K24" s="133">
        <f>C24*D24+E24*F24+SUM(G24:I24)</f>
        <v>0</v>
      </c>
      <c r="L24" s="132">
        <f t="shared" si="3"/>
        <v>0</v>
      </c>
      <c r="M24" s="131"/>
      <c r="N24" s="130"/>
    </row>
    <row r="25" spans="2:14" ht="20.399999999999999" x14ac:dyDescent="0.25">
      <c r="B25" s="140" t="s">
        <v>137</v>
      </c>
      <c r="C25" s="139"/>
      <c r="D25" s="138"/>
      <c r="E25" s="139"/>
      <c r="F25" s="138"/>
      <c r="G25" s="137"/>
      <c r="H25" s="136"/>
      <c r="I25" s="135"/>
      <c r="J25" s="134"/>
      <c r="K25" s="133">
        <f>C25*D25+E25*F25+SUM(G25:I25)</f>
        <v>0</v>
      </c>
      <c r="L25" s="132">
        <f t="shared" si="3"/>
        <v>0</v>
      </c>
      <c r="M25" s="131"/>
      <c r="N25" s="130"/>
    </row>
    <row r="26" spans="2:14" ht="20.399999999999999" x14ac:dyDescent="0.25">
      <c r="B26" s="140" t="s">
        <v>137</v>
      </c>
      <c r="C26" s="139"/>
      <c r="D26" s="138"/>
      <c r="E26" s="139"/>
      <c r="F26" s="138"/>
      <c r="G26" s="137"/>
      <c r="H26" s="136"/>
      <c r="I26" s="135"/>
      <c r="J26" s="134"/>
      <c r="K26" s="133">
        <f>C26*D26+E26*F26+SUM(G26:I26)</f>
        <v>0</v>
      </c>
      <c r="L26" s="132">
        <f t="shared" si="3"/>
        <v>0</v>
      </c>
      <c r="M26" s="131"/>
      <c r="N26" s="130"/>
    </row>
    <row r="27" spans="2:14" ht="20.399999999999999" x14ac:dyDescent="0.25">
      <c r="B27" s="140" t="s">
        <v>137</v>
      </c>
      <c r="C27" s="139"/>
      <c r="D27" s="138"/>
      <c r="E27" s="139"/>
      <c r="F27" s="138"/>
      <c r="G27" s="137"/>
      <c r="H27" s="136"/>
      <c r="I27" s="135"/>
      <c r="J27" s="134"/>
      <c r="K27" s="133">
        <f>C27*D27+E27*F27+SUM(G27:I27)</f>
        <v>0</v>
      </c>
      <c r="L27" s="132">
        <f t="shared" si="3"/>
        <v>0</v>
      </c>
      <c r="M27" s="131"/>
      <c r="N27" s="130"/>
    </row>
    <row r="28" spans="2:14" ht="18" customHeight="1" x14ac:dyDescent="0.25"/>
    <row r="29" spans="2:14" ht="18" customHeight="1" x14ac:dyDescent="0.25"/>
    <row r="30" spans="2:14" ht="18" customHeight="1" x14ac:dyDescent="0.25"/>
    <row r="31" spans="2:14" ht="18" customHeight="1" x14ac:dyDescent="0.25"/>
    <row r="32" spans="2:14"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sheetData>
  <mergeCells count="7">
    <mergeCell ref="C6:D6"/>
    <mergeCell ref="E6:F6"/>
    <mergeCell ref="G6:I6"/>
    <mergeCell ref="J2:L2"/>
    <mergeCell ref="E3:H3"/>
    <mergeCell ref="E4:H4"/>
    <mergeCell ref="C2:H2"/>
  </mergeCells>
  <conditionalFormatting sqref="C7">
    <cfRule type="containsText" dxfId="1" priority="2" operator="containsText" text="Vertex42.com">
      <formula>NOT(ISERROR(SEARCH("Vertex42.com",C7)))</formula>
    </cfRule>
  </conditionalFormatting>
  <conditionalFormatting sqref="L4 L8:L27">
    <cfRule type="cellIs" dxfId="0" priority="3" operator="lessThan">
      <formula>0</formula>
    </cfRule>
  </conditionalFormatting>
  <hyperlinks>
    <hyperlink ref="N2" r:id="rId1" xr:uid="{26E9DC87-D643-421F-BC54-9928643F3A0F}"/>
    <hyperlink ref="N5" r:id="rId2" xr:uid="{11FC8BEB-BF7F-42DC-BF7B-1CC7CFF703D5}"/>
    <hyperlink ref="N4" r:id="rId3" xr:uid="{51BB275D-CE91-439E-816A-52C2FE1A8697}"/>
    <hyperlink ref="N6" r:id="rId4" xr:uid="{797B33CC-0273-49F6-82D7-862C87C4CD44}"/>
  </hyperlinks>
  <printOptions horizontalCentered="1"/>
  <pageMargins left="0.35" right="0.35" top="0.35" bottom="0.5" header="0.3" footer="0.25"/>
  <pageSetup orientation="landscape" horizontalDpi="1200" verticalDpi="1200" r:id="rId5"/>
  <headerFooter>
    <oddFooter>&amp;L&amp;"Arial,Regular"&amp;8&amp;K01+048https://www.vertex42.com/ExcelTemplates/project-budget.html&amp;C&amp;9Page &amp;P of &amp;N&amp;R&amp;"Arial,Regular"&amp;8&amp;K01+047Project Budget Template © 2019 by Vertex42.com</oddFooter>
  </headerFooter>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9" workbookViewId="0">
      <selection activeCell="A3" sqref="A3"/>
    </sheetView>
  </sheetViews>
  <sheetFormatPr baseColWidth="10"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123</v>
      </c>
      <c r="B1" s="26"/>
    </row>
    <row r="2" spans="1:3" ht="13.8" x14ac:dyDescent="0.25">
      <c r="A2" s="108" t="s">
        <v>49</v>
      </c>
      <c r="B2" s="3"/>
    </row>
    <row r="3" spans="1:3" x14ac:dyDescent="0.25">
      <c r="B3" s="3"/>
    </row>
    <row r="4" spans="1:3" ht="17.399999999999999" x14ac:dyDescent="0.3">
      <c r="A4" s="103" t="s">
        <v>90</v>
      </c>
      <c r="B4" s="16"/>
    </row>
    <row r="5" spans="1:3" ht="55.2" x14ac:dyDescent="0.25">
      <c r="B5" s="109" t="s">
        <v>79</v>
      </c>
    </row>
    <row r="7" spans="1:3" ht="27.6" x14ac:dyDescent="0.25">
      <c r="B7" s="109" t="s">
        <v>91</v>
      </c>
    </row>
    <row r="9" spans="1:3" ht="13.8" x14ac:dyDescent="0.25">
      <c r="B9" s="108" t="s">
        <v>61</v>
      </c>
    </row>
    <row r="11" spans="1:3" ht="27.6" x14ac:dyDescent="0.25">
      <c r="B11" s="107" t="s">
        <v>62</v>
      </c>
    </row>
    <row r="13" spans="1:3" ht="17.399999999999999" x14ac:dyDescent="0.3">
      <c r="A13" s="223" t="s">
        <v>4</v>
      </c>
      <c r="B13" s="223"/>
    </row>
    <row r="15" spans="1:3" s="104" customFormat="1" ht="17.399999999999999" x14ac:dyDescent="0.25">
      <c r="A15" s="111"/>
      <c r="B15" s="110" t="s">
        <v>82</v>
      </c>
    </row>
    <row r="16" spans="1:3" s="104" customFormat="1" ht="17.399999999999999" x14ac:dyDescent="0.25">
      <c r="A16" s="111"/>
      <c r="B16" s="110" t="s">
        <v>80</v>
      </c>
      <c r="C16" s="106" t="s">
        <v>3</v>
      </c>
    </row>
    <row r="17" spans="1:3" ht="17.399999999999999" x14ac:dyDescent="0.3">
      <c r="A17" s="112"/>
      <c r="B17" s="110" t="s">
        <v>84</v>
      </c>
    </row>
    <row r="18" spans="1:3" ht="17.399999999999999" x14ac:dyDescent="0.3">
      <c r="A18" s="112"/>
      <c r="B18" s="110" t="s">
        <v>92</v>
      </c>
    </row>
    <row r="19" spans="1:3" ht="17.399999999999999" x14ac:dyDescent="0.3">
      <c r="A19" s="112"/>
      <c r="B19" s="110" t="s">
        <v>93</v>
      </c>
    </row>
    <row r="20" spans="1:3" s="104" customFormat="1" ht="17.399999999999999" x14ac:dyDescent="0.25">
      <c r="A20" s="111"/>
      <c r="B20" s="110" t="s">
        <v>81</v>
      </c>
      <c r="C20" s="105" t="s">
        <v>2</v>
      </c>
    </row>
    <row r="21" spans="1:3" ht="17.399999999999999" x14ac:dyDescent="0.3">
      <c r="A21" s="112"/>
      <c r="B21" s="110" t="s">
        <v>83</v>
      </c>
    </row>
    <row r="22" spans="1:3" ht="17.399999999999999" x14ac:dyDescent="0.3">
      <c r="A22" s="112"/>
      <c r="B22" s="113" t="s">
        <v>85</v>
      </c>
    </row>
    <row r="23" spans="1:3" ht="17.399999999999999" x14ac:dyDescent="0.3">
      <c r="A23" s="112"/>
      <c r="B23" s="4"/>
    </row>
    <row r="24" spans="1:3" ht="17.399999999999999" x14ac:dyDescent="0.3">
      <c r="A24" s="223" t="s">
        <v>86</v>
      </c>
      <c r="B24" s="223"/>
    </row>
    <row r="25" spans="1:3" ht="41.4" x14ac:dyDescent="0.3">
      <c r="A25" s="112"/>
      <c r="B25" s="110" t="s">
        <v>94</v>
      </c>
    </row>
    <row r="26" spans="1:3" ht="17.399999999999999" x14ac:dyDescent="0.3">
      <c r="A26" s="112"/>
      <c r="B26" s="110"/>
    </row>
    <row r="27" spans="1:3" ht="17.399999999999999" x14ac:dyDescent="0.3">
      <c r="A27" s="112"/>
      <c r="B27" s="127" t="s">
        <v>98</v>
      </c>
    </row>
    <row r="28" spans="1:3" ht="17.399999999999999" x14ac:dyDescent="0.3">
      <c r="A28" s="112"/>
      <c r="B28" s="110" t="s">
        <v>87</v>
      </c>
    </row>
    <row r="29" spans="1:3" ht="27.6" x14ac:dyDescent="0.3">
      <c r="A29" s="112"/>
      <c r="B29" s="110" t="s">
        <v>89</v>
      </c>
    </row>
    <row r="30" spans="1:3" ht="17.399999999999999" x14ac:dyDescent="0.3">
      <c r="A30" s="112"/>
      <c r="B30" s="110"/>
    </row>
    <row r="31" spans="1:3" ht="17.399999999999999" x14ac:dyDescent="0.3">
      <c r="A31" s="112"/>
      <c r="B31" s="127" t="s">
        <v>95</v>
      </c>
    </row>
    <row r="32" spans="1:3" ht="17.399999999999999" x14ac:dyDescent="0.3">
      <c r="A32" s="112"/>
      <c r="B32" s="110" t="s">
        <v>88</v>
      </c>
    </row>
    <row r="33" spans="1:2" ht="17.399999999999999" x14ac:dyDescent="0.3">
      <c r="A33" s="112"/>
      <c r="B33" s="110" t="s">
        <v>96</v>
      </c>
    </row>
    <row r="34" spans="1:2" ht="17.399999999999999" x14ac:dyDescent="0.3">
      <c r="A34" s="112"/>
      <c r="B34" s="4"/>
    </row>
    <row r="35" spans="1:2" ht="27.6" x14ac:dyDescent="0.3">
      <c r="A35" s="112"/>
      <c r="B35" s="110" t="s">
        <v>133</v>
      </c>
    </row>
    <row r="36" spans="1:2" ht="17.399999999999999" x14ac:dyDescent="0.3">
      <c r="A36" s="112"/>
      <c r="B36" s="114" t="s">
        <v>97</v>
      </c>
    </row>
    <row r="37" spans="1:2" ht="17.399999999999999" x14ac:dyDescent="0.3">
      <c r="A37" s="112"/>
      <c r="B37" s="4"/>
    </row>
    <row r="38" spans="1:2" ht="17.399999999999999" x14ac:dyDescent="0.3">
      <c r="A38" s="223" t="s">
        <v>10</v>
      </c>
      <c r="B38" s="223"/>
    </row>
    <row r="39" spans="1:2" ht="27.6" x14ac:dyDescent="0.25">
      <c r="B39" s="110" t="s">
        <v>100</v>
      </c>
    </row>
    <row r="41" spans="1:2" ht="13.8" x14ac:dyDescent="0.25">
      <c r="B41" s="110" t="s">
        <v>101</v>
      </c>
    </row>
    <row r="43" spans="1:2" ht="27.6" x14ac:dyDescent="0.25">
      <c r="B43" s="110" t="s">
        <v>99</v>
      </c>
    </row>
    <row r="45" spans="1:2" ht="27.6" x14ac:dyDescent="0.25">
      <c r="B45" s="110" t="s">
        <v>102</v>
      </c>
    </row>
    <row r="46" spans="1:2" x14ac:dyDescent="0.25">
      <c r="B46" s="11"/>
    </row>
    <row r="47" spans="1:2" ht="27.6" x14ac:dyDescent="0.25">
      <c r="B47" s="110" t="s">
        <v>103</v>
      </c>
    </row>
    <row r="49" spans="1:2" ht="17.399999999999999" x14ac:dyDescent="0.3">
      <c r="A49" s="223" t="s">
        <v>7</v>
      </c>
      <c r="B49" s="223"/>
    </row>
    <row r="50" spans="1:2" ht="27.6" x14ac:dyDescent="0.25">
      <c r="B50" s="110" t="s">
        <v>134</v>
      </c>
    </row>
    <row r="52" spans="1:2" ht="13.8" x14ac:dyDescent="0.25">
      <c r="A52" s="115" t="s">
        <v>11</v>
      </c>
      <c r="B52" s="110" t="s">
        <v>12</v>
      </c>
    </row>
    <row r="53" spans="1:2" ht="13.8" x14ac:dyDescent="0.25">
      <c r="A53" s="115" t="s">
        <v>13</v>
      </c>
      <c r="B53" s="110" t="s">
        <v>14</v>
      </c>
    </row>
    <row r="54" spans="1:2" ht="13.8" x14ac:dyDescent="0.25">
      <c r="A54" s="115" t="s">
        <v>15</v>
      </c>
      <c r="B54" s="110" t="s">
        <v>16</v>
      </c>
    </row>
    <row r="55" spans="1:2" ht="28.2" x14ac:dyDescent="0.25">
      <c r="A55" s="107"/>
      <c r="B55" s="110" t="s">
        <v>104</v>
      </c>
    </row>
    <row r="56" spans="1:2" ht="28.2" x14ac:dyDescent="0.25">
      <c r="A56" s="107"/>
      <c r="B56" s="110" t="s">
        <v>105</v>
      </c>
    </row>
    <row r="57" spans="1:2" ht="13.8" x14ac:dyDescent="0.25">
      <c r="A57" s="115" t="s">
        <v>17</v>
      </c>
      <c r="B57" s="110" t="s">
        <v>18</v>
      </c>
    </row>
    <row r="58" spans="1:2" ht="14.4" x14ac:dyDescent="0.25">
      <c r="A58" s="107"/>
      <c r="B58" s="110" t="s">
        <v>106</v>
      </c>
    </row>
    <row r="59" spans="1:2" ht="14.4" x14ac:dyDescent="0.25">
      <c r="A59" s="107"/>
      <c r="B59" s="110" t="s">
        <v>107</v>
      </c>
    </row>
    <row r="60" spans="1:2" ht="13.8" x14ac:dyDescent="0.25">
      <c r="A60" s="115" t="s">
        <v>19</v>
      </c>
      <c r="B60" s="110" t="s">
        <v>20</v>
      </c>
    </row>
    <row r="61" spans="1:2" ht="28.2" x14ac:dyDescent="0.25">
      <c r="A61" s="107"/>
      <c r="B61" s="110" t="s">
        <v>108</v>
      </c>
    </row>
    <row r="62" spans="1:2" ht="13.8" x14ac:dyDescent="0.25">
      <c r="A62" s="115" t="s">
        <v>109</v>
      </c>
      <c r="B62" s="110" t="s">
        <v>110</v>
      </c>
    </row>
    <row r="63" spans="1:2" ht="13.8" x14ac:dyDescent="0.25">
      <c r="A63" s="116"/>
      <c r="B63" s="110" t="s">
        <v>111</v>
      </c>
    </row>
    <row r="64" spans="1:2" x14ac:dyDescent="0.25">
      <c r="B64" s="5"/>
    </row>
    <row r="65" spans="1:2" ht="17.399999999999999" x14ac:dyDescent="0.3">
      <c r="A65" s="223" t="s">
        <v>9</v>
      </c>
      <c r="B65" s="223"/>
    </row>
    <row r="66" spans="1:2" ht="41.4" x14ac:dyDescent="0.25">
      <c r="B66" s="110" t="s">
        <v>112</v>
      </c>
    </row>
    <row r="68" spans="1:2" ht="17.399999999999999" x14ac:dyDescent="0.3">
      <c r="A68" s="223" t="s">
        <v>5</v>
      </c>
      <c r="B68" s="223"/>
    </row>
    <row r="69" spans="1:2" ht="13.8" x14ac:dyDescent="0.25">
      <c r="A69" s="122" t="s">
        <v>6</v>
      </c>
      <c r="B69" s="123" t="s">
        <v>113</v>
      </c>
    </row>
    <row r="70" spans="1:2" ht="27.6" x14ac:dyDescent="0.25">
      <c r="A70" s="116"/>
      <c r="B70" s="121" t="s">
        <v>115</v>
      </c>
    </row>
    <row r="71" spans="1:2" ht="13.8" x14ac:dyDescent="0.25">
      <c r="A71" s="116"/>
      <c r="B71" s="117"/>
    </row>
    <row r="72" spans="1:2" ht="13.8" x14ac:dyDescent="0.25">
      <c r="A72" s="122" t="s">
        <v>6</v>
      </c>
      <c r="B72" s="123" t="s">
        <v>132</v>
      </c>
    </row>
    <row r="73" spans="1:2" ht="28.2" x14ac:dyDescent="0.25">
      <c r="A73" s="116"/>
      <c r="B73" s="121" t="s">
        <v>136</v>
      </c>
    </row>
    <row r="74" spans="1:2" ht="13.8" x14ac:dyDescent="0.25">
      <c r="A74" s="116"/>
      <c r="B74" s="117"/>
    </row>
    <row r="75" spans="1:2" ht="13.8" x14ac:dyDescent="0.25">
      <c r="A75" s="122" t="s">
        <v>6</v>
      </c>
      <c r="B75" s="125" t="s">
        <v>118</v>
      </c>
    </row>
    <row r="76" spans="1:2" ht="41.4" x14ac:dyDescent="0.25">
      <c r="A76" s="116"/>
      <c r="B76" s="109" t="s">
        <v>135</v>
      </c>
    </row>
    <row r="77" spans="1:2" ht="13.8" x14ac:dyDescent="0.25">
      <c r="A77" s="116"/>
      <c r="B77" s="116"/>
    </row>
    <row r="78" spans="1:2" ht="13.8" x14ac:dyDescent="0.25">
      <c r="A78" s="122" t="s">
        <v>6</v>
      </c>
      <c r="B78" s="125" t="s">
        <v>124</v>
      </c>
    </row>
    <row r="79" spans="1:2" ht="27.6" x14ac:dyDescent="0.25">
      <c r="A79" s="116"/>
      <c r="B79" s="109" t="s">
        <v>119</v>
      </c>
    </row>
    <row r="80" spans="1:2" ht="13.8" x14ac:dyDescent="0.25">
      <c r="A80" s="116"/>
      <c r="B80" s="116"/>
    </row>
    <row r="81" spans="1:2" ht="13.8" x14ac:dyDescent="0.25">
      <c r="A81" s="122" t="s">
        <v>6</v>
      </c>
      <c r="B81" s="125" t="s">
        <v>125</v>
      </c>
    </row>
    <row r="82" spans="1:2" ht="14.4" x14ac:dyDescent="0.3">
      <c r="A82" s="116"/>
      <c r="B82" s="120" t="s">
        <v>120</v>
      </c>
    </row>
    <row r="83" spans="1:2" ht="14.4" x14ac:dyDescent="0.3">
      <c r="A83" s="116"/>
      <c r="B83" s="120" t="s">
        <v>121</v>
      </c>
    </row>
    <row r="84" spans="1:2" ht="14.4" x14ac:dyDescent="0.3">
      <c r="A84" s="116"/>
      <c r="B84" s="120" t="s">
        <v>122</v>
      </c>
    </row>
    <row r="85" spans="1:2" ht="13.8" x14ac:dyDescent="0.25">
      <c r="A85" s="116"/>
      <c r="B85" s="119"/>
    </row>
    <row r="86" spans="1:2" ht="13.8" x14ac:dyDescent="0.25">
      <c r="A86" s="122" t="s">
        <v>6</v>
      </c>
      <c r="B86" s="125" t="s">
        <v>126</v>
      </c>
    </row>
    <row r="87" spans="1:2" ht="41.4" x14ac:dyDescent="0.25">
      <c r="A87" s="116"/>
      <c r="B87" s="109" t="s">
        <v>114</v>
      </c>
    </row>
    <row r="88" spans="1:2" ht="14.4" x14ac:dyDescent="0.3">
      <c r="A88" s="116"/>
      <c r="B88" s="118" t="s">
        <v>116</v>
      </c>
    </row>
    <row r="89" spans="1:2" ht="41.4" x14ac:dyDescent="0.25">
      <c r="A89" s="116"/>
      <c r="B89" s="124" t="s">
        <v>117</v>
      </c>
    </row>
    <row r="90" spans="1:2" ht="13.8" x14ac:dyDescent="0.25">
      <c r="A90" s="116"/>
      <c r="B90" s="116"/>
    </row>
    <row r="91" spans="1:2" ht="13.8" x14ac:dyDescent="0.25">
      <c r="A91" s="122" t="s">
        <v>6</v>
      </c>
      <c r="B91" s="125" t="s">
        <v>127</v>
      </c>
    </row>
    <row r="92" spans="1:2" ht="27.6" x14ac:dyDescent="0.25">
      <c r="A92" s="107"/>
      <c r="B92" s="120" t="s">
        <v>21</v>
      </c>
    </row>
    <row r="94" spans="1:2" x14ac:dyDescent="0.25">
      <c r="A94" s="17" t="s">
        <v>54</v>
      </c>
    </row>
  </sheetData>
  <mergeCells count="6">
    <mergeCell ref="A38:B38"/>
    <mergeCell ref="A49:B49"/>
    <mergeCell ref="A68:B68"/>
    <mergeCell ref="A13:B13"/>
    <mergeCell ref="A65:B65"/>
    <mergeCell ref="A24:B24"/>
  </mergeCells>
  <phoneticPr fontId="4"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4DD5-75D9-4E95-BA2D-D918B4FFE857}">
  <dimension ref="A1:C19"/>
  <sheetViews>
    <sheetView showGridLines="0" workbookViewId="0"/>
  </sheetViews>
  <sheetFormatPr baseColWidth="10" defaultColWidth="10" defaultRowHeight="13.8" x14ac:dyDescent="0.25"/>
  <cols>
    <col min="1" max="1" width="5.109375" style="182" customWidth="1"/>
    <col min="2" max="2" width="82.88671875" style="182" customWidth="1"/>
    <col min="3" max="3" width="5.109375" style="182" customWidth="1"/>
    <col min="4" max="16384" width="10" style="182"/>
  </cols>
  <sheetData>
    <row r="1" spans="1:3" ht="40.200000000000003" customHeight="1" x14ac:dyDescent="0.25">
      <c r="A1" s="196"/>
      <c r="B1" s="196" t="s">
        <v>174</v>
      </c>
      <c r="C1" s="196"/>
    </row>
    <row r="2" spans="1:3" x14ac:dyDescent="0.25">
      <c r="A2" s="194"/>
      <c r="B2" s="195" t="s">
        <v>173</v>
      </c>
      <c r="C2" s="194"/>
    </row>
    <row r="3" spans="1:3" x14ac:dyDescent="0.25">
      <c r="A3" s="183"/>
      <c r="B3" s="193"/>
      <c r="C3" s="183"/>
    </row>
    <row r="4" spans="1:3" ht="15.6" x14ac:dyDescent="0.25">
      <c r="B4" s="186" t="s">
        <v>90</v>
      </c>
      <c r="C4" s="183"/>
    </row>
    <row r="5" spans="1:3" ht="55.2" x14ac:dyDescent="0.25">
      <c r="A5" s="183"/>
      <c r="B5" s="192" t="s">
        <v>172</v>
      </c>
      <c r="C5" s="183"/>
    </row>
    <row r="6" spans="1:3" x14ac:dyDescent="0.25">
      <c r="A6" s="183"/>
      <c r="B6" s="191"/>
      <c r="C6" s="183"/>
    </row>
    <row r="7" spans="1:3" ht="15.6" x14ac:dyDescent="0.25">
      <c r="A7" s="190"/>
      <c r="B7" s="186" t="s">
        <v>171</v>
      </c>
      <c r="C7" s="189"/>
    </row>
    <row r="8" spans="1:3" ht="41.4" x14ac:dyDescent="0.25">
      <c r="A8" s="183"/>
      <c r="B8" s="184" t="s">
        <v>170</v>
      </c>
      <c r="C8" s="183"/>
    </row>
    <row r="9" spans="1:3" x14ac:dyDescent="0.25">
      <c r="A9" s="183"/>
      <c r="B9" s="191"/>
      <c r="C9" s="183"/>
    </row>
    <row r="10" spans="1:3" ht="15.6" x14ac:dyDescent="0.25">
      <c r="A10" s="190"/>
      <c r="B10" s="186" t="s">
        <v>169</v>
      </c>
      <c r="C10" s="189"/>
    </row>
    <row r="11" spans="1:3" ht="41.4" x14ac:dyDescent="0.25">
      <c r="A11" s="185"/>
      <c r="B11" s="184" t="s">
        <v>168</v>
      </c>
      <c r="C11" s="183"/>
    </row>
    <row r="12" spans="1:3" x14ac:dyDescent="0.25">
      <c r="A12" s="185"/>
      <c r="B12" s="188"/>
      <c r="C12" s="183"/>
    </row>
    <row r="13" spans="1:3" ht="41.4" x14ac:dyDescent="0.25">
      <c r="A13" s="185"/>
      <c r="B13" s="184" t="s">
        <v>167</v>
      </c>
      <c r="C13" s="183"/>
    </row>
    <row r="14" spans="1:3" x14ac:dyDescent="0.25">
      <c r="A14" s="185"/>
      <c r="B14" s="187"/>
      <c r="C14" s="183"/>
    </row>
    <row r="15" spans="1:3" ht="15.6" x14ac:dyDescent="0.25">
      <c r="A15" s="185"/>
      <c r="B15" s="186" t="s">
        <v>166</v>
      </c>
      <c r="C15" s="183"/>
    </row>
    <row r="16" spans="1:3" ht="27.6" x14ac:dyDescent="0.25">
      <c r="A16" s="185"/>
      <c r="B16" s="184" t="s">
        <v>165</v>
      </c>
      <c r="C16" s="183"/>
    </row>
    <row r="17" spans="2:2" x14ac:dyDescent="0.25">
      <c r="B17" s="178"/>
    </row>
    <row r="18" spans="2:2" x14ac:dyDescent="0.25">
      <c r="B18" s="178"/>
    </row>
    <row r="19" spans="2:2" x14ac:dyDescent="0.25">
      <c r="B19" s="178"/>
    </row>
  </sheetData>
  <hyperlinks>
    <hyperlink ref="B2" r:id="rId1" xr:uid="{E82D5D00-C8E6-4071-8CB4-0A59A1B214BB}"/>
  </hyperlinks>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8671875" defaultRowHeight="13.2" x14ac:dyDescent="0.25"/>
  <cols>
    <col min="1" max="1" width="5.5546875" style="2" customWidth="1"/>
    <col min="2" max="2" width="82.109375" style="2" customWidth="1"/>
  </cols>
  <sheetData>
    <row r="1" spans="1:3" ht="30" customHeight="1" x14ac:dyDescent="0.25">
      <c r="A1" s="25" t="s">
        <v>52</v>
      </c>
      <c r="B1" s="25"/>
    </row>
    <row r="2" spans="1:3" ht="15" x14ac:dyDescent="0.25">
      <c r="B2" s="29"/>
    </row>
    <row r="3" spans="1:3" ht="15" x14ac:dyDescent="0.25">
      <c r="A3" s="27"/>
      <c r="B3" s="22" t="s">
        <v>53</v>
      </c>
      <c r="C3" s="28"/>
    </row>
    <row r="4" spans="1:3" ht="13.8" x14ac:dyDescent="0.25">
      <c r="A4" s="6"/>
      <c r="B4" s="24" t="s">
        <v>49</v>
      </c>
      <c r="C4" s="7"/>
    </row>
    <row r="5" spans="1:3" ht="15" x14ac:dyDescent="0.25">
      <c r="A5" s="6"/>
      <c r="B5" s="8"/>
      <c r="C5" s="7"/>
    </row>
    <row r="6" spans="1:3" ht="15.6" x14ac:dyDescent="0.3">
      <c r="A6" s="6"/>
      <c r="B6" s="9" t="s">
        <v>54</v>
      </c>
      <c r="C6" s="7"/>
    </row>
    <row r="7" spans="1:3" ht="15" x14ac:dyDescent="0.25">
      <c r="A7" s="6"/>
      <c r="B7" s="8"/>
      <c r="C7" s="7"/>
    </row>
    <row r="8" spans="1:3" ht="30" x14ac:dyDescent="0.25">
      <c r="A8" s="6"/>
      <c r="B8" s="8" t="s">
        <v>55</v>
      </c>
      <c r="C8" s="7"/>
    </row>
    <row r="9" spans="1:3" ht="15" x14ac:dyDescent="0.25">
      <c r="A9" s="6"/>
      <c r="B9" s="8"/>
      <c r="C9" s="7"/>
    </row>
    <row r="10" spans="1:3" ht="46.2" x14ac:dyDescent="0.3">
      <c r="A10" s="6"/>
      <c r="B10" s="8" t="s">
        <v>56</v>
      </c>
      <c r="C10" s="7"/>
    </row>
    <row r="11" spans="1:3" ht="15" x14ac:dyDescent="0.25">
      <c r="A11" s="6"/>
      <c r="B11" s="8"/>
      <c r="C11" s="7"/>
    </row>
    <row r="12" spans="1:3" ht="45" x14ac:dyDescent="0.25">
      <c r="A12" s="6"/>
      <c r="B12" s="8" t="s">
        <v>57</v>
      </c>
      <c r="C12" s="7"/>
    </row>
    <row r="13" spans="1:3" ht="15" x14ac:dyDescent="0.25">
      <c r="A13" s="6"/>
      <c r="B13" s="8"/>
      <c r="C13" s="7"/>
    </row>
    <row r="14" spans="1:3" ht="60" x14ac:dyDescent="0.25">
      <c r="A14" s="6"/>
      <c r="B14" s="8" t="s">
        <v>58</v>
      </c>
      <c r="C14" s="7"/>
    </row>
    <row r="15" spans="1:3" ht="15" x14ac:dyDescent="0.25">
      <c r="A15" s="6"/>
      <c r="B15" s="8"/>
      <c r="C15" s="7"/>
    </row>
    <row r="16" spans="1:3" ht="30.6" x14ac:dyDescent="0.25">
      <c r="A16" s="6"/>
      <c r="B16" s="8" t="s">
        <v>59</v>
      </c>
      <c r="C16" s="7"/>
    </row>
    <row r="17" spans="1:3" ht="15" x14ac:dyDescent="0.25">
      <c r="A17" s="6"/>
      <c r="B17" s="8"/>
      <c r="C17" s="7"/>
    </row>
    <row r="18" spans="1:3" ht="15.6" x14ac:dyDescent="0.3">
      <c r="A18" s="6"/>
      <c r="B18" s="9" t="s">
        <v>60</v>
      </c>
      <c r="C18" s="7"/>
    </row>
    <row r="19" spans="1:3" ht="15" x14ac:dyDescent="0.25">
      <c r="A19" s="6"/>
      <c r="B19" s="23" t="s">
        <v>50</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C7" sqref="C7"/>
    </sheetView>
  </sheetViews>
  <sheetFormatPr baseColWidth="10" defaultColWidth="8.88671875" defaultRowHeight="13.2" x14ac:dyDescent="0.25"/>
  <cols>
    <col min="1" max="1" width="5.5546875" customWidth="1"/>
    <col min="2" max="2" width="37.6640625" customWidth="1"/>
    <col min="3" max="3" width="55.109375" customWidth="1"/>
  </cols>
  <sheetData>
    <row r="1" spans="1:3" ht="30" customHeight="1" x14ac:dyDescent="0.25">
      <c r="A1" s="21" t="s">
        <v>22</v>
      </c>
    </row>
    <row r="4" spans="1:3" x14ac:dyDescent="0.25">
      <c r="C4" s="4" t="s">
        <v>30</v>
      </c>
    </row>
    <row r="5" spans="1:3" x14ac:dyDescent="0.25">
      <c r="C5" s="2" t="s">
        <v>31</v>
      </c>
    </row>
    <row r="6" spans="1:3" x14ac:dyDescent="0.25">
      <c r="C6" s="2"/>
    </row>
    <row r="7" spans="1:3" ht="17.399999999999999" x14ac:dyDescent="0.3">
      <c r="C7" s="13" t="s">
        <v>51</v>
      </c>
    </row>
    <row r="8" spans="1:3" x14ac:dyDescent="0.25">
      <c r="C8" s="14" t="s">
        <v>49</v>
      </c>
    </row>
    <row r="10" spans="1:3" x14ac:dyDescent="0.25">
      <c r="C10" s="2" t="s">
        <v>48</v>
      </c>
    </row>
    <row r="11" spans="1:3" x14ac:dyDescent="0.25">
      <c r="C11" s="2" t="s">
        <v>47</v>
      </c>
    </row>
    <row r="13" spans="1:3" ht="17.399999999999999" x14ac:dyDescent="0.3">
      <c r="C13" s="13" t="s">
        <v>46</v>
      </c>
    </row>
    <row r="16" spans="1:3" ht="15.6" x14ac:dyDescent="0.3">
      <c r="A16" s="16" t="s">
        <v>24</v>
      </c>
    </row>
    <row r="18" spans="2:2" ht="13.8" x14ac:dyDescent="0.25">
      <c r="B18" s="15" t="s">
        <v>35</v>
      </c>
    </row>
    <row r="19" spans="2:2" x14ac:dyDescent="0.25">
      <c r="B19" s="2" t="s">
        <v>41</v>
      </c>
    </row>
    <row r="20" spans="2:2" x14ac:dyDescent="0.25">
      <c r="B20" s="2" t="s">
        <v>42</v>
      </c>
    </row>
    <row r="22" spans="2:2" ht="13.8" x14ac:dyDescent="0.25">
      <c r="B22" s="15" t="s">
        <v>43</v>
      </c>
    </row>
    <row r="23" spans="2:2" x14ac:dyDescent="0.25">
      <c r="B23" s="2" t="s">
        <v>44</v>
      </c>
    </row>
    <row r="24" spans="2:2" x14ac:dyDescent="0.25">
      <c r="B24" s="2" t="s">
        <v>45</v>
      </c>
    </row>
    <row r="26" spans="2:2" ht="13.8" x14ac:dyDescent="0.25">
      <c r="B26" s="15" t="s">
        <v>32</v>
      </c>
    </row>
    <row r="27" spans="2:2" x14ac:dyDescent="0.25">
      <c r="B27" s="2" t="s">
        <v>36</v>
      </c>
    </row>
    <row r="28" spans="2:2" x14ac:dyDescent="0.25">
      <c r="B28" s="2" t="s">
        <v>37</v>
      </c>
    </row>
    <row r="29" spans="2:2" x14ac:dyDescent="0.25">
      <c r="B29" s="2" t="s">
        <v>39</v>
      </c>
    </row>
    <row r="30" spans="2:2" x14ac:dyDescent="0.25">
      <c r="B30" t="s">
        <v>25</v>
      </c>
    </row>
    <row r="31" spans="2:2" x14ac:dyDescent="0.25">
      <c r="B31" t="s">
        <v>26</v>
      </c>
    </row>
    <row r="32" spans="2:2" x14ac:dyDescent="0.25">
      <c r="B32" t="s">
        <v>27</v>
      </c>
    </row>
    <row r="34" spans="2:2" ht="13.8" x14ac:dyDescent="0.25">
      <c r="B34" s="15" t="s">
        <v>28</v>
      </c>
    </row>
    <row r="35" spans="2:2" x14ac:dyDescent="0.25">
      <c r="B35" s="2" t="s">
        <v>128</v>
      </c>
    </row>
    <row r="36" spans="2:2" x14ac:dyDescent="0.25">
      <c r="B36" s="2" t="s">
        <v>129</v>
      </c>
    </row>
    <row r="37" spans="2:2" x14ac:dyDescent="0.25">
      <c r="B37" s="2" t="s">
        <v>130</v>
      </c>
    </row>
    <row r="39" spans="2:2" ht="13.8" x14ac:dyDescent="0.25">
      <c r="B39" s="15" t="s">
        <v>29</v>
      </c>
    </row>
    <row r="40" spans="2:2" x14ac:dyDescent="0.25">
      <c r="B40" s="2" t="s">
        <v>40</v>
      </c>
    </row>
    <row r="42" spans="2:2" ht="13.8" x14ac:dyDescent="0.25">
      <c r="B42" s="15" t="s">
        <v>33</v>
      </c>
    </row>
    <row r="43" spans="2:2" x14ac:dyDescent="0.25">
      <c r="B43" s="2" t="s">
        <v>131</v>
      </c>
    </row>
    <row r="44" spans="2:2" x14ac:dyDescent="0.25">
      <c r="B44" s="2" t="s">
        <v>34</v>
      </c>
    </row>
    <row r="46" spans="2:2" ht="17.399999999999999" x14ac:dyDescent="0.3">
      <c r="B46" s="13"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6</vt:i4>
      </vt:variant>
    </vt:vector>
  </HeadingPairs>
  <TitlesOfParts>
    <vt:vector size="12" baseType="lpstr">
      <vt:lpstr>GanttChart</vt:lpstr>
      <vt:lpstr>Project Budget</vt:lpstr>
      <vt:lpstr>Help</vt:lpstr>
      <vt:lpstr>Help (2)</vt:lpstr>
      <vt:lpstr>TermsOfUse</vt:lpstr>
      <vt:lpstr>GanttChartPro</vt:lpstr>
      <vt:lpstr>GanttChart!Impression_des_titres</vt:lpstr>
      <vt:lpstr>'Project Budget'!Impression_des_titres</vt:lpstr>
      <vt:lpstr>GanttChart!prevWBS</vt:lpstr>
      <vt:lpstr>GanttChart!Zone_d_impression</vt:lpstr>
      <vt:lpstr>GanttChartPro!Zone_d_impression</vt:lpstr>
      <vt:lpstr>'Project Budget'!Zone_d_impression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Laurentin Turcat</cp:lastModifiedBy>
  <cp:lastPrinted>2018-02-12T20:25:38Z</cp:lastPrinted>
  <dcterms:created xsi:type="dcterms:W3CDTF">2010-06-09T16:05:03Z</dcterms:created>
  <dcterms:modified xsi:type="dcterms:W3CDTF">2025-02-22T17:56:43Z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