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elased Code\Results\RQ2\brightness\"/>
    </mc:Choice>
  </mc:AlternateContent>
  <xr:revisionPtr revIDLastSave="0" documentId="13_ncr:1_{361040B0-171C-4DCB-8F00-ADAD10850C15}" xr6:coauthVersionLast="47" xr6:coauthVersionMax="47" xr10:uidLastSave="{00000000-0000-0000-0000-000000000000}"/>
  <bookViews>
    <workbookView xWindow="1280" yWindow="2580" windowWidth="13450" windowHeight="8770" firstSheet="4" activeTab="7" xr2:uid="{00000000-000D-0000-FFFF-FFFF00000000}"/>
  </bookViews>
  <sheets>
    <sheet name="Day-Night-gender" sheetId="14" r:id="rId1"/>
    <sheet name="Day-Night-age" sheetId="16" r:id="rId2"/>
    <sheet name="Day-Night-skin" sheetId="15" r:id="rId3"/>
    <sheet name="Day-night-overall" sheetId="28" r:id="rId4"/>
    <sheet name="Brightness-Gender" sheetId="12" r:id="rId5"/>
    <sheet name="Brightness-Age" sheetId="13" r:id="rId6"/>
    <sheet name="_xltb_storage_" sheetId="25" state="veryHidden" r:id="rId7"/>
    <sheet name="Brightness-Skin" sheetId="11" r:id="rId8"/>
    <sheet name="graph" sheetId="2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3" l="1"/>
  <c r="H47" i="13"/>
  <c r="D38" i="13"/>
  <c r="H38" i="13"/>
  <c r="H29" i="13"/>
  <c r="D29" i="13"/>
  <c r="H20" i="13"/>
  <c r="D20" i="13"/>
  <c r="F20" i="13" s="1"/>
  <c r="E20" i="13" s="1"/>
  <c r="D11" i="13"/>
  <c r="H11" i="13"/>
  <c r="J11" i="13" s="1"/>
  <c r="I11" i="13" s="1"/>
  <c r="I7" i="13"/>
  <c r="I17" i="13"/>
  <c r="I34" i="13"/>
  <c r="J4" i="13"/>
  <c r="I4" i="13" s="1"/>
  <c r="J5" i="13"/>
  <c r="I5" i="13" s="1"/>
  <c r="J6" i="13"/>
  <c r="I6" i="13" s="1"/>
  <c r="J7" i="13"/>
  <c r="K7" i="13" s="1"/>
  <c r="J8" i="13"/>
  <c r="I8" i="13" s="1"/>
  <c r="J9" i="13"/>
  <c r="I9" i="13" s="1"/>
  <c r="J10" i="13"/>
  <c r="K10" i="13" s="1"/>
  <c r="J12" i="13"/>
  <c r="I12" i="13" s="1"/>
  <c r="J13" i="13"/>
  <c r="I13" i="13" s="1"/>
  <c r="J14" i="13"/>
  <c r="J15" i="13"/>
  <c r="I15" i="13" s="1"/>
  <c r="J16" i="13"/>
  <c r="I16" i="13" s="1"/>
  <c r="J17" i="13"/>
  <c r="J18" i="13"/>
  <c r="I18" i="13" s="1"/>
  <c r="J19" i="13"/>
  <c r="I19" i="13" s="1"/>
  <c r="J20" i="13"/>
  <c r="I20" i="13" s="1"/>
  <c r="J21" i="13"/>
  <c r="I21" i="13" s="1"/>
  <c r="J22" i="13"/>
  <c r="I22" i="13" s="1"/>
  <c r="J23" i="13"/>
  <c r="K23" i="13" s="1"/>
  <c r="J24" i="13"/>
  <c r="I24" i="13" s="1"/>
  <c r="J25" i="13"/>
  <c r="I25" i="13" s="1"/>
  <c r="J26" i="13"/>
  <c r="I26" i="13" s="1"/>
  <c r="J27" i="13"/>
  <c r="I27" i="13" s="1"/>
  <c r="J28" i="13"/>
  <c r="I28" i="13" s="1"/>
  <c r="J29" i="13"/>
  <c r="I29" i="13" s="1"/>
  <c r="J30" i="13"/>
  <c r="I30" i="13" s="1"/>
  <c r="J31" i="13"/>
  <c r="I31" i="13" s="1"/>
  <c r="J32" i="13"/>
  <c r="J33" i="13"/>
  <c r="J34" i="13"/>
  <c r="K34" i="13" s="1"/>
  <c r="J35" i="13"/>
  <c r="I35" i="13" s="1"/>
  <c r="J36" i="13"/>
  <c r="I36" i="13" s="1"/>
  <c r="J37" i="13"/>
  <c r="I37" i="13" s="1"/>
  <c r="J38" i="13"/>
  <c r="I38" i="13" s="1"/>
  <c r="J39" i="13"/>
  <c r="I39" i="13" s="1"/>
  <c r="J40" i="13"/>
  <c r="I40" i="13" s="1"/>
  <c r="J41" i="13"/>
  <c r="I41" i="13" s="1"/>
  <c r="J42" i="13"/>
  <c r="I42" i="13" s="1"/>
  <c r="J43" i="13"/>
  <c r="I43" i="13" s="1"/>
  <c r="J44" i="13"/>
  <c r="I44" i="13" s="1"/>
  <c r="J45" i="13"/>
  <c r="I45" i="13" s="1"/>
  <c r="J46" i="13"/>
  <c r="I46" i="13" s="1"/>
  <c r="J47" i="13"/>
  <c r="I47" i="13" s="1"/>
  <c r="E5" i="13"/>
  <c r="E6" i="13"/>
  <c r="E7" i="13"/>
  <c r="E9" i="13"/>
  <c r="E10" i="13"/>
  <c r="E11" i="13"/>
  <c r="E40" i="13"/>
  <c r="F4" i="13"/>
  <c r="E4" i="13" s="1"/>
  <c r="F5" i="13"/>
  <c r="F6" i="13"/>
  <c r="F7" i="13"/>
  <c r="F8" i="13"/>
  <c r="E8" i="13" s="1"/>
  <c r="F9" i="13"/>
  <c r="K9" i="13" s="1"/>
  <c r="F10" i="13"/>
  <c r="F11" i="13"/>
  <c r="F12" i="13"/>
  <c r="E12" i="13" s="1"/>
  <c r="F13" i="13"/>
  <c r="E13" i="13" s="1"/>
  <c r="F14" i="13"/>
  <c r="E14" i="13" s="1"/>
  <c r="F15" i="13"/>
  <c r="E15" i="13" s="1"/>
  <c r="F16" i="13"/>
  <c r="F17" i="13"/>
  <c r="E17" i="13" s="1"/>
  <c r="F18" i="13"/>
  <c r="F19" i="13"/>
  <c r="F21" i="13"/>
  <c r="E21" i="13" s="1"/>
  <c r="F22" i="13"/>
  <c r="K22" i="13" s="1"/>
  <c r="F23" i="13"/>
  <c r="E23" i="13" s="1"/>
  <c r="F24" i="13"/>
  <c r="F25" i="13"/>
  <c r="E25" i="13" s="1"/>
  <c r="F26" i="13"/>
  <c r="E26" i="13" s="1"/>
  <c r="F27" i="13"/>
  <c r="E27" i="13" s="1"/>
  <c r="F28" i="13"/>
  <c r="E28" i="13" s="1"/>
  <c r="F29" i="13"/>
  <c r="E29" i="13" s="1"/>
  <c r="F30" i="13"/>
  <c r="F31" i="13"/>
  <c r="K31" i="13" s="1"/>
  <c r="F32" i="13"/>
  <c r="E32" i="13" s="1"/>
  <c r="F33" i="13"/>
  <c r="E33" i="13" s="1"/>
  <c r="F34" i="13"/>
  <c r="E34" i="13" s="1"/>
  <c r="F35" i="13"/>
  <c r="E35" i="13" s="1"/>
  <c r="F36" i="13"/>
  <c r="E36" i="13" s="1"/>
  <c r="F37" i="13"/>
  <c r="E37" i="13" s="1"/>
  <c r="F38" i="13"/>
  <c r="E38" i="13" s="1"/>
  <c r="F39" i="13"/>
  <c r="F40" i="13"/>
  <c r="F41" i="13"/>
  <c r="E41" i="13" s="1"/>
  <c r="F42" i="13"/>
  <c r="E42" i="13" s="1"/>
  <c r="F43" i="13"/>
  <c r="E43" i="13" s="1"/>
  <c r="F44" i="13"/>
  <c r="E44" i="13" s="1"/>
  <c r="F45" i="13"/>
  <c r="E45" i="13" s="1"/>
  <c r="F46" i="13"/>
  <c r="E46" i="13" s="1"/>
  <c r="F47" i="13"/>
  <c r="E47" i="13" s="1"/>
  <c r="K6" i="13"/>
  <c r="K8" i="13"/>
  <c r="K41" i="13"/>
  <c r="I3" i="13"/>
  <c r="J3" i="13"/>
  <c r="E3" i="13"/>
  <c r="F3" i="13"/>
  <c r="K3" i="13" s="1"/>
  <c r="H47" i="12"/>
  <c r="D47" i="12"/>
  <c r="E47" i="12" s="1"/>
  <c r="E39" i="12"/>
  <c r="E38" i="12"/>
  <c r="F38" i="12" s="1"/>
  <c r="E40" i="12"/>
  <c r="E41" i="12"/>
  <c r="E42" i="12"/>
  <c r="K42" i="12" s="1"/>
  <c r="E43" i="12"/>
  <c r="E44" i="12"/>
  <c r="F44" i="12" s="1"/>
  <c r="E45" i="12"/>
  <c r="E46" i="12"/>
  <c r="F46" i="12" s="1"/>
  <c r="F40" i="12"/>
  <c r="H38" i="12"/>
  <c r="D38" i="12"/>
  <c r="H29" i="12"/>
  <c r="D29" i="12"/>
  <c r="E29" i="12" s="1"/>
  <c r="H20" i="12"/>
  <c r="D20" i="12"/>
  <c r="E20" i="12" s="1"/>
  <c r="F20" i="12" s="1"/>
  <c r="D11" i="12"/>
  <c r="H11" i="12"/>
  <c r="I4" i="12"/>
  <c r="J4" i="12" s="1"/>
  <c r="I5" i="12"/>
  <c r="J5" i="12" s="1"/>
  <c r="I6" i="12"/>
  <c r="J6" i="12" s="1"/>
  <c r="I7" i="12"/>
  <c r="J7" i="12" s="1"/>
  <c r="I8" i="12"/>
  <c r="I9" i="12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I27" i="12"/>
  <c r="J27" i="12" s="1"/>
  <c r="I28" i="12"/>
  <c r="J28" i="12" s="1"/>
  <c r="I29" i="12"/>
  <c r="J29" i="12" s="1"/>
  <c r="I30" i="12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I43" i="12"/>
  <c r="J43" i="12" s="1"/>
  <c r="I44" i="12"/>
  <c r="J44" i="12" s="1"/>
  <c r="I45" i="12"/>
  <c r="J45" i="12" s="1"/>
  <c r="I46" i="12"/>
  <c r="J46" i="12" s="1"/>
  <c r="I47" i="12"/>
  <c r="J47" i="12" s="1"/>
  <c r="J8" i="12"/>
  <c r="J9" i="12"/>
  <c r="J26" i="12"/>
  <c r="J30" i="12"/>
  <c r="J42" i="12"/>
  <c r="K3" i="12"/>
  <c r="J3" i="12"/>
  <c r="I3" i="12"/>
  <c r="E4" i="12"/>
  <c r="E5" i="12"/>
  <c r="F5" i="12" s="1"/>
  <c r="E6" i="12"/>
  <c r="F6" i="12" s="1"/>
  <c r="E7" i="12"/>
  <c r="K7" i="12" s="1"/>
  <c r="E8" i="12"/>
  <c r="F8" i="12" s="1"/>
  <c r="E9" i="12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E18" i="12"/>
  <c r="E19" i="12"/>
  <c r="F19" i="12" s="1"/>
  <c r="E21" i="12"/>
  <c r="E22" i="12"/>
  <c r="E23" i="12"/>
  <c r="E24" i="12"/>
  <c r="E25" i="12"/>
  <c r="F25" i="12" s="1"/>
  <c r="E26" i="12"/>
  <c r="F26" i="12" s="1"/>
  <c r="E27" i="12"/>
  <c r="F27" i="12" s="1"/>
  <c r="E28" i="12"/>
  <c r="F28" i="12" s="1"/>
  <c r="E30" i="12"/>
  <c r="F30" i="12" s="1"/>
  <c r="E31" i="12"/>
  <c r="E32" i="12"/>
  <c r="E33" i="12"/>
  <c r="E34" i="12"/>
  <c r="E35" i="12"/>
  <c r="F35" i="12" s="1"/>
  <c r="E36" i="12"/>
  <c r="F36" i="12" s="1"/>
  <c r="E37" i="12"/>
  <c r="F4" i="12"/>
  <c r="F7" i="12"/>
  <c r="F3" i="12"/>
  <c r="E3" i="12"/>
  <c r="J20" i="16"/>
  <c r="L20" i="16" s="1"/>
  <c r="K20" i="16" s="1"/>
  <c r="F20" i="16"/>
  <c r="H20" i="16" s="1"/>
  <c r="G20" i="16" s="1"/>
  <c r="J11" i="16"/>
  <c r="L11" i="16" s="1"/>
  <c r="K11" i="16" s="1"/>
  <c r="F11" i="16"/>
  <c r="H12" i="16"/>
  <c r="G12" i="16" s="1"/>
  <c r="H13" i="16"/>
  <c r="H14" i="16"/>
  <c r="G14" i="16" s="1"/>
  <c r="H15" i="16"/>
  <c r="G15" i="16" s="1"/>
  <c r="H16" i="16"/>
  <c r="H17" i="16"/>
  <c r="H18" i="16"/>
  <c r="G18" i="16" s="1"/>
  <c r="H19" i="16"/>
  <c r="L4" i="16"/>
  <c r="K4" i="16" s="1"/>
  <c r="L5" i="16"/>
  <c r="L6" i="16"/>
  <c r="K6" i="16" s="1"/>
  <c r="L7" i="16"/>
  <c r="K7" i="16" s="1"/>
  <c r="L8" i="16"/>
  <c r="K8" i="16" s="1"/>
  <c r="L9" i="16"/>
  <c r="K9" i="16" s="1"/>
  <c r="L10" i="16"/>
  <c r="K10" i="16" s="1"/>
  <c r="L12" i="16"/>
  <c r="K12" i="16" s="1"/>
  <c r="L13" i="16"/>
  <c r="K13" i="16" s="1"/>
  <c r="L14" i="16"/>
  <c r="K14" i="16" s="1"/>
  <c r="L15" i="16"/>
  <c r="K15" i="16" s="1"/>
  <c r="L16" i="16"/>
  <c r="K16" i="16" s="1"/>
  <c r="L17" i="16"/>
  <c r="K17" i="16" s="1"/>
  <c r="L18" i="16"/>
  <c r="K18" i="16" s="1"/>
  <c r="L19" i="16"/>
  <c r="K19" i="16" s="1"/>
  <c r="K5" i="16"/>
  <c r="L3" i="16"/>
  <c r="K3" i="16" s="1"/>
  <c r="G10" i="16"/>
  <c r="H4" i="16"/>
  <c r="H5" i="16"/>
  <c r="M5" i="16" s="1"/>
  <c r="H6" i="16"/>
  <c r="M6" i="16" s="1"/>
  <c r="H7" i="16"/>
  <c r="G7" i="16" s="1"/>
  <c r="H8" i="16"/>
  <c r="G8" i="16" s="1"/>
  <c r="H9" i="16"/>
  <c r="G9" i="16" s="1"/>
  <c r="H10" i="16"/>
  <c r="H11" i="16"/>
  <c r="G11" i="16" s="1"/>
  <c r="H3" i="16"/>
  <c r="J32" i="14"/>
  <c r="L32" i="14" s="1"/>
  <c r="F32" i="14"/>
  <c r="H32" i="14" s="1"/>
  <c r="G32" i="14" s="1"/>
  <c r="F41" i="14"/>
  <c r="H41" i="14" s="1"/>
  <c r="G41" i="14" s="1"/>
  <c r="J41" i="14"/>
  <c r="L41" i="14" s="1"/>
  <c r="H34" i="14"/>
  <c r="H35" i="14"/>
  <c r="G35" i="14" s="1"/>
  <c r="H36" i="14"/>
  <c r="H37" i="14"/>
  <c r="H38" i="14"/>
  <c r="G38" i="14" s="1"/>
  <c r="H39" i="14"/>
  <c r="G39" i="14" s="1"/>
  <c r="H40" i="14"/>
  <c r="L34" i="14"/>
  <c r="K34" i="14" s="1"/>
  <c r="L35" i="14"/>
  <c r="K35" i="14" s="1"/>
  <c r="L36" i="14"/>
  <c r="K36" i="14" s="1"/>
  <c r="L37" i="14"/>
  <c r="K37" i="14" s="1"/>
  <c r="L38" i="14"/>
  <c r="L39" i="14"/>
  <c r="L40" i="14"/>
  <c r="K40" i="14" s="1"/>
  <c r="L33" i="14"/>
  <c r="K33" i="14" s="1"/>
  <c r="H33" i="14"/>
  <c r="G33" i="14" s="1"/>
  <c r="L25" i="14"/>
  <c r="K25" i="14" s="1"/>
  <c r="L26" i="14"/>
  <c r="K26" i="14" s="1"/>
  <c r="L27" i="14"/>
  <c r="K27" i="14" s="1"/>
  <c r="L28" i="14"/>
  <c r="K28" i="14" s="1"/>
  <c r="L29" i="14"/>
  <c r="L30" i="14"/>
  <c r="K30" i="14" s="1"/>
  <c r="L31" i="14"/>
  <c r="K31" i="14" s="1"/>
  <c r="L24" i="14"/>
  <c r="K24" i="14" s="1"/>
  <c r="H25" i="14"/>
  <c r="H26" i="14"/>
  <c r="G26" i="14" s="1"/>
  <c r="H27" i="14"/>
  <c r="G27" i="14" s="1"/>
  <c r="H28" i="14"/>
  <c r="N28" i="14" s="1"/>
  <c r="H29" i="14"/>
  <c r="G29" i="14" s="1"/>
  <c r="H30" i="14"/>
  <c r="N30" i="14" s="1"/>
  <c r="H31" i="14"/>
  <c r="G31" i="14" s="1"/>
  <c r="H24" i="14"/>
  <c r="G24" i="14" s="1"/>
  <c r="H4" i="15"/>
  <c r="H5" i="15"/>
  <c r="H6" i="15"/>
  <c r="H7" i="15"/>
  <c r="H8" i="15"/>
  <c r="H9" i="15"/>
  <c r="H10" i="15"/>
  <c r="H12" i="15"/>
  <c r="H13" i="15"/>
  <c r="H14" i="15"/>
  <c r="H15" i="15"/>
  <c r="H16" i="15"/>
  <c r="H17" i="15"/>
  <c r="H18" i="15"/>
  <c r="H19" i="15"/>
  <c r="H3" i="15"/>
  <c r="G4" i="15"/>
  <c r="G5" i="15"/>
  <c r="G6" i="15"/>
  <c r="G7" i="15"/>
  <c r="G8" i="15"/>
  <c r="G9" i="15"/>
  <c r="G10" i="15"/>
  <c r="G12" i="15"/>
  <c r="G13" i="15"/>
  <c r="G14" i="15"/>
  <c r="G15" i="15"/>
  <c r="G16" i="15"/>
  <c r="G17" i="15"/>
  <c r="G18" i="15"/>
  <c r="G19" i="15"/>
  <c r="G3" i="15"/>
  <c r="M10" i="16" l="1"/>
  <c r="K46" i="13"/>
  <c r="K44" i="13"/>
  <c r="K40" i="13"/>
  <c r="K47" i="13"/>
  <c r="K39" i="13"/>
  <c r="K45" i="13"/>
  <c r="K42" i="13"/>
  <c r="E39" i="13"/>
  <c r="K37" i="13"/>
  <c r="K38" i="13"/>
  <c r="K32" i="13"/>
  <c r="K30" i="13"/>
  <c r="E31" i="13"/>
  <c r="K36" i="13"/>
  <c r="K33" i="13"/>
  <c r="I33" i="13"/>
  <c r="I32" i="13"/>
  <c r="K35" i="13"/>
  <c r="E30" i="13"/>
  <c r="K24" i="13"/>
  <c r="K28" i="13"/>
  <c r="K26" i="13"/>
  <c r="K25" i="13"/>
  <c r="I23" i="13"/>
  <c r="K27" i="13"/>
  <c r="K29" i="13"/>
  <c r="E24" i="13"/>
  <c r="E22" i="13"/>
  <c r="K21" i="13"/>
  <c r="K19" i="13"/>
  <c r="K18" i="13"/>
  <c r="K14" i="13"/>
  <c r="K13" i="13"/>
  <c r="K16" i="13"/>
  <c r="I14" i="13"/>
  <c r="K15" i="13"/>
  <c r="E16" i="13"/>
  <c r="K20" i="13"/>
  <c r="E19" i="13"/>
  <c r="E18" i="13"/>
  <c r="K17" i="13"/>
  <c r="K12" i="13"/>
  <c r="K11" i="13"/>
  <c r="I10" i="13"/>
  <c r="K5" i="13"/>
  <c r="K4" i="13"/>
  <c r="K43" i="13"/>
  <c r="K47" i="12"/>
  <c r="N36" i="14"/>
  <c r="N39" i="14"/>
  <c r="K32" i="14"/>
  <c r="N32" i="14"/>
  <c r="N38" i="14"/>
  <c r="N37" i="14"/>
  <c r="N24" i="14"/>
  <c r="N40" i="14"/>
  <c r="K46" i="12"/>
  <c r="K45" i="12"/>
  <c r="K44" i="12"/>
  <c r="K43" i="12"/>
  <c r="K41" i="12"/>
  <c r="K40" i="12"/>
  <c r="K39" i="12"/>
  <c r="F47" i="12"/>
  <c r="F45" i="12"/>
  <c r="F42" i="12"/>
  <c r="F39" i="12"/>
  <c r="K8" i="12"/>
  <c r="F43" i="12"/>
  <c r="F41" i="12"/>
  <c r="K38" i="12"/>
  <c r="K30" i="12"/>
  <c r="K29" i="12"/>
  <c r="F29" i="12"/>
  <c r="K37" i="12"/>
  <c r="K34" i="12"/>
  <c r="K33" i="12"/>
  <c r="K32" i="12"/>
  <c r="K31" i="12"/>
  <c r="F37" i="12"/>
  <c r="K36" i="12"/>
  <c r="K35" i="12"/>
  <c r="F34" i="12"/>
  <c r="F33" i="12"/>
  <c r="F32" i="12"/>
  <c r="F31" i="12"/>
  <c r="K26" i="12"/>
  <c r="K28" i="12"/>
  <c r="K27" i="12"/>
  <c r="K24" i="12"/>
  <c r="K23" i="12"/>
  <c r="K22" i="12"/>
  <c r="K21" i="12"/>
  <c r="K25" i="12"/>
  <c r="F24" i="12"/>
  <c r="F23" i="12"/>
  <c r="F22" i="12"/>
  <c r="F21" i="12"/>
  <c r="K17" i="12"/>
  <c r="K11" i="12"/>
  <c r="K20" i="12"/>
  <c r="K19" i="12"/>
  <c r="K18" i="12"/>
  <c r="K14" i="12"/>
  <c r="F18" i="12"/>
  <c r="F17" i="12"/>
  <c r="K16" i="12"/>
  <c r="K15" i="12"/>
  <c r="K13" i="12"/>
  <c r="K12" i="12"/>
  <c r="K10" i="12"/>
  <c r="K9" i="12"/>
  <c r="F9" i="12"/>
  <c r="K6" i="12"/>
  <c r="K5" i="12"/>
  <c r="K4" i="12"/>
  <c r="M8" i="16"/>
  <c r="M3" i="16"/>
  <c r="M4" i="16"/>
  <c r="M18" i="16"/>
  <c r="M17" i="16"/>
  <c r="M13" i="16"/>
  <c r="M20" i="16"/>
  <c r="M19" i="16"/>
  <c r="M16" i="16"/>
  <c r="M14" i="16"/>
  <c r="G19" i="16"/>
  <c r="G17" i="16"/>
  <c r="G16" i="16"/>
  <c r="M15" i="16"/>
  <c r="G13" i="16"/>
  <c r="M12" i="16"/>
  <c r="M11" i="16"/>
  <c r="M9" i="16"/>
  <c r="M7" i="16"/>
  <c r="G6" i="16"/>
  <c r="G5" i="16"/>
  <c r="G4" i="16"/>
  <c r="G3" i="16"/>
  <c r="N41" i="14"/>
  <c r="K41" i="14"/>
  <c r="K38" i="14"/>
  <c r="G36" i="14"/>
  <c r="G30" i="14"/>
  <c r="G40" i="14"/>
  <c r="N29" i="14"/>
  <c r="G28" i="14"/>
  <c r="G37" i="14"/>
  <c r="K39" i="14"/>
  <c r="N35" i="14"/>
  <c r="N33" i="14"/>
  <c r="N31" i="14"/>
  <c r="K29" i="14"/>
  <c r="N27" i="14"/>
  <c r="N26" i="14"/>
  <c r="N34" i="14"/>
  <c r="G34" i="14"/>
  <c r="N25" i="14"/>
  <c r="G25" i="14"/>
  <c r="F30" i="11" l="1"/>
  <c r="H47" i="11"/>
  <c r="J47" i="11" s="1"/>
  <c r="I47" i="11" s="1"/>
  <c r="D47" i="11"/>
  <c r="F47" i="11" s="1"/>
  <c r="J46" i="11"/>
  <c r="I46" i="11" s="1"/>
  <c r="F46" i="11"/>
  <c r="E46" i="11" s="1"/>
  <c r="J45" i="11"/>
  <c r="I45" i="11" s="1"/>
  <c r="F45" i="11"/>
  <c r="E45" i="11" s="1"/>
  <c r="J44" i="11"/>
  <c r="I44" i="11" s="1"/>
  <c r="F44" i="11"/>
  <c r="E44" i="11" s="1"/>
  <c r="J43" i="11"/>
  <c r="I43" i="11" s="1"/>
  <c r="F43" i="11"/>
  <c r="E43" i="11" s="1"/>
  <c r="J42" i="11"/>
  <c r="I42" i="11" s="1"/>
  <c r="F42" i="11"/>
  <c r="J41" i="11"/>
  <c r="I41" i="11" s="1"/>
  <c r="F41" i="11"/>
  <c r="J40" i="11"/>
  <c r="I40" i="11" s="1"/>
  <c r="F40" i="11"/>
  <c r="E40" i="11" s="1"/>
  <c r="J39" i="11"/>
  <c r="I39" i="11" s="1"/>
  <c r="F39" i="11"/>
  <c r="H38" i="11"/>
  <c r="J38" i="11" s="1"/>
  <c r="I38" i="11" s="1"/>
  <c r="D38" i="11"/>
  <c r="F38" i="11" s="1"/>
  <c r="J37" i="11"/>
  <c r="I37" i="11" s="1"/>
  <c r="F37" i="11"/>
  <c r="E37" i="11" s="1"/>
  <c r="J36" i="11"/>
  <c r="I36" i="11" s="1"/>
  <c r="F36" i="11"/>
  <c r="E36" i="11" s="1"/>
  <c r="J35" i="11"/>
  <c r="I35" i="11" s="1"/>
  <c r="F35" i="11"/>
  <c r="J34" i="11"/>
  <c r="I34" i="11" s="1"/>
  <c r="F34" i="11"/>
  <c r="E34" i="11" s="1"/>
  <c r="J33" i="11"/>
  <c r="I33" i="11" s="1"/>
  <c r="F33" i="11"/>
  <c r="E33" i="11" s="1"/>
  <c r="J32" i="11"/>
  <c r="I32" i="11" s="1"/>
  <c r="F32" i="11"/>
  <c r="J31" i="11"/>
  <c r="I31" i="11" s="1"/>
  <c r="F31" i="11"/>
  <c r="E31" i="11" s="1"/>
  <c r="J30" i="11"/>
  <c r="I30" i="11" s="1"/>
  <c r="H29" i="11"/>
  <c r="J29" i="11" s="1"/>
  <c r="I29" i="11" s="1"/>
  <c r="D29" i="11"/>
  <c r="F29" i="11" s="1"/>
  <c r="J28" i="11"/>
  <c r="I28" i="11" s="1"/>
  <c r="F28" i="11"/>
  <c r="E28" i="11" s="1"/>
  <c r="J27" i="11"/>
  <c r="I27" i="11" s="1"/>
  <c r="F27" i="11"/>
  <c r="E27" i="11" s="1"/>
  <c r="J26" i="11"/>
  <c r="I26" i="11" s="1"/>
  <c r="F26" i="11"/>
  <c r="E26" i="11" s="1"/>
  <c r="J25" i="11"/>
  <c r="I25" i="11" s="1"/>
  <c r="F25" i="11"/>
  <c r="E25" i="11" s="1"/>
  <c r="J24" i="11"/>
  <c r="I24" i="11" s="1"/>
  <c r="F24" i="11"/>
  <c r="K24" i="11" s="1"/>
  <c r="J23" i="11"/>
  <c r="I23" i="11" s="1"/>
  <c r="F23" i="11"/>
  <c r="J22" i="11"/>
  <c r="I22" i="11" s="1"/>
  <c r="F22" i="11"/>
  <c r="E22" i="11" s="1"/>
  <c r="J21" i="11"/>
  <c r="I21" i="11" s="1"/>
  <c r="F21" i="11"/>
  <c r="H20" i="11"/>
  <c r="J20" i="11" s="1"/>
  <c r="I20" i="11" s="1"/>
  <c r="D20" i="11"/>
  <c r="F20" i="11" s="1"/>
  <c r="J19" i="11"/>
  <c r="I19" i="11" s="1"/>
  <c r="F19" i="11"/>
  <c r="E19" i="11" s="1"/>
  <c r="J18" i="11"/>
  <c r="I18" i="11" s="1"/>
  <c r="F18" i="11"/>
  <c r="E18" i="11" s="1"/>
  <c r="J17" i="11"/>
  <c r="I17" i="11" s="1"/>
  <c r="F17" i="11"/>
  <c r="J16" i="11"/>
  <c r="I16" i="11" s="1"/>
  <c r="F16" i="11"/>
  <c r="E16" i="11" s="1"/>
  <c r="J15" i="11"/>
  <c r="I15" i="11" s="1"/>
  <c r="F15" i="11"/>
  <c r="E15" i="11" s="1"/>
  <c r="J14" i="11"/>
  <c r="I14" i="11" s="1"/>
  <c r="F14" i="11"/>
  <c r="J13" i="11"/>
  <c r="I13" i="11" s="1"/>
  <c r="F13" i="11"/>
  <c r="E13" i="11" s="1"/>
  <c r="J12" i="11"/>
  <c r="I12" i="11" s="1"/>
  <c r="F12" i="11"/>
  <c r="E12" i="11" s="1"/>
  <c r="H11" i="11"/>
  <c r="J11" i="11" s="1"/>
  <c r="I11" i="11" s="1"/>
  <c r="D11" i="11"/>
  <c r="F11" i="11" s="1"/>
  <c r="J10" i="11"/>
  <c r="I10" i="11" s="1"/>
  <c r="F10" i="11"/>
  <c r="E10" i="11" s="1"/>
  <c r="J9" i="11"/>
  <c r="I9" i="11" s="1"/>
  <c r="F9" i="11"/>
  <c r="E9" i="11" s="1"/>
  <c r="J8" i="11"/>
  <c r="I8" i="11" s="1"/>
  <c r="F8" i="11"/>
  <c r="J7" i="11"/>
  <c r="I7" i="11" s="1"/>
  <c r="F7" i="11"/>
  <c r="E7" i="11" s="1"/>
  <c r="J6" i="11"/>
  <c r="I6" i="11" s="1"/>
  <c r="F6" i="11"/>
  <c r="E6" i="11" s="1"/>
  <c r="J5" i="11"/>
  <c r="I5" i="11" s="1"/>
  <c r="F5" i="11"/>
  <c r="J4" i="11"/>
  <c r="I4" i="11" s="1"/>
  <c r="F4" i="11"/>
  <c r="E4" i="11" s="1"/>
  <c r="J3" i="11"/>
  <c r="I3" i="11" s="1"/>
  <c r="F3" i="11"/>
  <c r="K42" i="11" l="1"/>
  <c r="K35" i="11"/>
  <c r="K23" i="11"/>
  <c r="K14" i="11"/>
  <c r="K17" i="11"/>
  <c r="K10" i="11"/>
  <c r="K31" i="11"/>
  <c r="K5" i="11"/>
  <c r="K6" i="11"/>
  <c r="K8" i="11"/>
  <c r="K13" i="11"/>
  <c r="K22" i="11"/>
  <c r="K39" i="11"/>
  <c r="K33" i="11"/>
  <c r="K28" i="11"/>
  <c r="K21" i="11"/>
  <c r="E23" i="11"/>
  <c r="E35" i="11"/>
  <c r="K26" i="11"/>
  <c r="K37" i="11"/>
  <c r="K40" i="11"/>
  <c r="K4" i="11"/>
  <c r="K12" i="11"/>
  <c r="E17" i="11"/>
  <c r="E24" i="11"/>
  <c r="K41" i="11"/>
  <c r="K46" i="11"/>
  <c r="K15" i="11"/>
  <c r="K19" i="11"/>
  <c r="K32" i="11"/>
  <c r="K3" i="11"/>
  <c r="E8" i="11"/>
  <c r="K30" i="11"/>
  <c r="E42" i="11"/>
  <c r="K44" i="11"/>
  <c r="K47" i="11"/>
  <c r="E47" i="11"/>
  <c r="E39" i="11"/>
  <c r="K43" i="11"/>
  <c r="E41" i="11"/>
  <c r="K45" i="11"/>
  <c r="K38" i="11"/>
  <c r="E38" i="11"/>
  <c r="E30" i="11"/>
  <c r="K34" i="11"/>
  <c r="E32" i="11"/>
  <c r="K36" i="11"/>
  <c r="K29" i="11"/>
  <c r="E29" i="11"/>
  <c r="E21" i="11"/>
  <c r="K25" i="11"/>
  <c r="K27" i="11"/>
  <c r="K20" i="11"/>
  <c r="E20" i="11"/>
  <c r="K16" i="11"/>
  <c r="E14" i="11"/>
  <c r="K18" i="11"/>
  <c r="K11" i="11"/>
  <c r="E11" i="11"/>
  <c r="E3" i="11"/>
  <c r="K7" i="11"/>
  <c r="E5" i="11"/>
  <c r="K9" i="11"/>
  <c r="L14" i="15"/>
  <c r="L15" i="15"/>
  <c r="L16" i="15"/>
  <c r="L17" i="15"/>
  <c r="L18" i="15"/>
  <c r="L19" i="15"/>
  <c r="L13" i="15"/>
  <c r="L12" i="15"/>
  <c r="J20" i="15"/>
  <c r="L20" i="15" s="1"/>
  <c r="F20" i="15"/>
  <c r="J11" i="15"/>
  <c r="L11" i="15" s="1"/>
  <c r="L5" i="15"/>
  <c r="L6" i="15"/>
  <c r="L7" i="15"/>
  <c r="L8" i="15"/>
  <c r="L9" i="15"/>
  <c r="L10" i="15"/>
  <c r="L4" i="15"/>
  <c r="L3" i="15"/>
  <c r="M3" i="15" s="1"/>
  <c r="F11" i="15"/>
  <c r="K20" i="15" l="1"/>
  <c r="K14" i="15"/>
  <c r="M14" i="15"/>
  <c r="K9" i="15"/>
  <c r="M9" i="15"/>
  <c r="K12" i="15"/>
  <c r="M12" i="15"/>
  <c r="K13" i="15"/>
  <c r="M13" i="15"/>
  <c r="K7" i="15"/>
  <c r="M7" i="15"/>
  <c r="K19" i="15"/>
  <c r="M19" i="15"/>
  <c r="K8" i="15"/>
  <c r="M8" i="15"/>
  <c r="K18" i="15"/>
  <c r="M18" i="15"/>
  <c r="K6" i="15"/>
  <c r="M6" i="15"/>
  <c r="K5" i="15"/>
  <c r="M5" i="15"/>
  <c r="K17" i="15"/>
  <c r="M17" i="15"/>
  <c r="K11" i="15"/>
  <c r="K16" i="15"/>
  <c r="M16" i="15"/>
  <c r="K10" i="15"/>
  <c r="M10" i="15"/>
  <c r="K4" i="15"/>
  <c r="M4" i="15"/>
  <c r="K15" i="15"/>
  <c r="M15" i="15"/>
  <c r="G11" i="15"/>
  <c r="H11" i="15"/>
  <c r="M11" i="15" s="1"/>
  <c r="G20" i="15"/>
  <c r="H20" i="15"/>
  <c r="M20" i="15" s="1"/>
  <c r="K3" i="15"/>
</calcChain>
</file>

<file path=xl/sharedStrings.xml><?xml version="1.0" encoding="utf-8"?>
<sst xmlns="http://schemas.openxmlformats.org/spreadsheetml/2006/main" count="412" uniqueCount="115">
  <si>
    <t>Fairness Testing Pipeline</t>
    <phoneticPr fontId="2" type="noConversion"/>
  </si>
  <si>
    <t>"Male" Performance</t>
    <phoneticPr fontId="2" type="noConversion"/>
  </si>
  <si>
    <t>"Female" Performance</t>
    <phoneticPr fontId="2" type="noConversion"/>
  </si>
  <si>
    <t>Fairness Metrics</t>
    <phoneticPr fontId="2" type="noConversion"/>
  </si>
  <si>
    <t>Group</t>
    <phoneticPr fontId="2" type="noConversion"/>
  </si>
  <si>
    <t>Detector Type</t>
    <phoneticPr fontId="2" type="noConversion"/>
  </si>
  <si>
    <t>Detectors</t>
    <phoneticPr fontId="2" type="noConversion"/>
  </si>
  <si>
    <t>Test</t>
    <phoneticPr fontId="2" type="noConversion"/>
  </si>
  <si>
    <t>Total Male Labels</t>
    <phoneticPr fontId="2" type="noConversion"/>
  </si>
  <si>
    <t>Male_Success(TP)</t>
    <phoneticPr fontId="2" type="noConversion"/>
  </si>
  <si>
    <t>Miss Rate</t>
    <phoneticPr fontId="2" type="noConversion"/>
  </si>
  <si>
    <t>Recall</t>
    <phoneticPr fontId="2" type="noConversion"/>
  </si>
  <si>
    <t>Total Female Labels</t>
    <phoneticPr fontId="2" type="noConversion"/>
  </si>
  <si>
    <t>Female_Success(TP)</t>
    <phoneticPr fontId="2" type="noConversion"/>
  </si>
  <si>
    <t>Proportions_ztest</t>
    <phoneticPr fontId="2" type="noConversion"/>
  </si>
  <si>
    <t>EOD</t>
    <phoneticPr fontId="2" type="noConversion"/>
  </si>
  <si>
    <t>General Object Detector</t>
    <phoneticPr fontId="2" type="noConversion"/>
  </si>
  <si>
    <t>Faster RCNN</t>
    <phoneticPr fontId="2" type="noConversion"/>
  </si>
  <si>
    <t>Cascade RCNN</t>
    <phoneticPr fontId="2" type="noConversion"/>
  </si>
  <si>
    <t>Tailored Pedestrian Detector</t>
    <phoneticPr fontId="2" type="noConversion"/>
  </si>
  <si>
    <t>ALFNet</t>
    <phoneticPr fontId="2" type="noConversion"/>
  </si>
  <si>
    <t>CSP</t>
    <phoneticPr fontId="2" type="noConversion"/>
  </si>
  <si>
    <t>MGAN</t>
    <phoneticPr fontId="2" type="noConversion"/>
  </si>
  <si>
    <t>PRNet</t>
    <phoneticPr fontId="2" type="noConversion"/>
  </si>
  <si>
    <t>YOLOX</t>
  </si>
  <si>
    <t>YOLOX</t>
    <phoneticPr fontId="2" type="noConversion"/>
  </si>
  <si>
    <t>RetinaNet</t>
    <phoneticPr fontId="2" type="noConversion"/>
  </si>
  <si>
    <t>PRNet</t>
  </si>
  <si>
    <t>level</t>
    <phoneticPr fontId="2" type="noConversion"/>
  </si>
  <si>
    <t>"LS" Performance</t>
    <phoneticPr fontId="2" type="noConversion"/>
  </si>
  <si>
    <t>"DS" Performance</t>
    <phoneticPr fontId="2" type="noConversion"/>
  </si>
  <si>
    <t>Average</t>
    <phoneticPr fontId="2" type="noConversion"/>
  </si>
  <si>
    <t>"Male" Performance</t>
  </si>
  <si>
    <t>"Female" Performance</t>
  </si>
  <si>
    <t>Day</t>
    <phoneticPr fontId="2" type="noConversion"/>
  </si>
  <si>
    <t>Night</t>
    <phoneticPr fontId="2" type="noConversion"/>
  </si>
  <si>
    <t>LS_TP</t>
    <phoneticPr fontId="2" type="noConversion"/>
  </si>
  <si>
    <t>DS_TP</t>
    <phoneticPr fontId="2" type="noConversion"/>
  </si>
  <si>
    <t>Male_TP</t>
  </si>
  <si>
    <t>Female_TP</t>
  </si>
  <si>
    <t>"Adult" Performance</t>
  </si>
  <si>
    <t>"Child" Performance</t>
  </si>
  <si>
    <t>LS_Total</t>
    <phoneticPr fontId="2" type="noConversion"/>
  </si>
  <si>
    <t>DS_Total</t>
    <phoneticPr fontId="2" type="noConversion"/>
  </si>
  <si>
    <t>Male_Total</t>
  </si>
  <si>
    <t>Female_Total</t>
  </si>
  <si>
    <t>Adult_Total</t>
  </si>
  <si>
    <t>Adult_TP</t>
  </si>
  <si>
    <t>Child_Total</t>
  </si>
  <si>
    <t>Child_TP</t>
  </si>
  <si>
    <t>"LS" Performance</t>
  </si>
  <si>
    <t>"DS" Performance</t>
  </si>
  <si>
    <t>Adult_Total</t>
    <phoneticPr fontId="2" type="noConversion"/>
  </si>
  <si>
    <t>Adult_TP</t>
    <phoneticPr fontId="2" type="noConversion"/>
  </si>
  <si>
    <t>Child_Total</t>
    <phoneticPr fontId="2" type="noConversion"/>
  </si>
  <si>
    <t>Child_TP</t>
    <phoneticPr fontId="2" type="noConversion"/>
  </si>
  <si>
    <t>LS_Total</t>
  </si>
  <si>
    <t>LS_TP</t>
  </si>
  <si>
    <t>DS_Total</t>
  </si>
  <si>
    <t>DS_TP</t>
  </si>
  <si>
    <t>LS_MR</t>
    <phoneticPr fontId="2" type="noConversion"/>
  </si>
  <si>
    <t>DS_MR</t>
    <phoneticPr fontId="2" type="noConversion"/>
  </si>
  <si>
    <t>Overall</t>
    <phoneticPr fontId="2" type="noConversion"/>
  </si>
  <si>
    <t>p-value</t>
    <phoneticPr fontId="2" type="noConversion"/>
  </si>
  <si>
    <t>EOD</t>
  </si>
  <si>
    <t>Metrics</t>
    <phoneticPr fontId="2" type="noConversion"/>
  </si>
  <si>
    <t>Male_MR</t>
    <phoneticPr fontId="2" type="noConversion"/>
  </si>
  <si>
    <t>Female_MR</t>
    <phoneticPr fontId="2" type="noConversion"/>
  </si>
  <si>
    <t>Adult_MR</t>
    <phoneticPr fontId="2" type="noConversion"/>
  </si>
  <si>
    <t>Child_MR</t>
    <phoneticPr fontId="2" type="noConversion"/>
  </si>
  <si>
    <t>W</t>
    <phoneticPr fontId="2" type="noConversion"/>
  </si>
  <si>
    <t>Male</t>
    <phoneticPr fontId="2" type="noConversion"/>
  </si>
  <si>
    <t>Female</t>
    <phoneticPr fontId="2" type="noConversion"/>
  </si>
  <si>
    <t>Adult</t>
    <phoneticPr fontId="2" type="noConversion"/>
  </si>
  <si>
    <t>Child</t>
    <phoneticPr fontId="2" type="noConversion"/>
  </si>
  <si>
    <t>LS_Recall</t>
    <phoneticPr fontId="2" type="noConversion"/>
  </si>
  <si>
    <t>Gender</t>
    <phoneticPr fontId="2" type="noConversion"/>
  </si>
  <si>
    <t>Age</t>
    <phoneticPr fontId="2" type="noConversion"/>
  </si>
  <si>
    <t>XL Toolbox Settings</t>
  </si>
  <si>
    <t>export_preset</t>
  </si>
  <si>
    <t>export_path</t>
  </si>
  <si>
    <t xml:space="preserve"> </t>
    <phoneticPr fontId="2" type="noConversion"/>
  </si>
  <si>
    <t xml:space="preserve">   </t>
    <phoneticPr fontId="2" type="noConversion"/>
  </si>
  <si>
    <t>MR Male</t>
    <phoneticPr fontId="2" type="noConversion"/>
  </si>
  <si>
    <t>MR Female</t>
    <phoneticPr fontId="2" type="noConversion"/>
  </si>
  <si>
    <t>MR LS</t>
    <phoneticPr fontId="2" type="noConversion"/>
  </si>
  <si>
    <t>MR DS</t>
    <phoneticPr fontId="2" type="noConversion"/>
  </si>
  <si>
    <t>MR Adult</t>
    <phoneticPr fontId="2" type="noConversion"/>
  </si>
  <si>
    <t>MR Child</t>
    <phoneticPr fontId="2" type="noConversion"/>
  </si>
  <si>
    <t>Skin-Tone</t>
    <phoneticPr fontId="2" type="noConversion"/>
  </si>
  <si>
    <t>MR_Male</t>
    <phoneticPr fontId="2" type="noConversion"/>
  </si>
  <si>
    <t>MR_Female</t>
    <phoneticPr fontId="2" type="noConversion"/>
  </si>
  <si>
    <t>Day-time</t>
    <phoneticPr fontId="2" type="noConversion"/>
  </si>
  <si>
    <t>Night-time</t>
    <phoneticPr fontId="2" type="noConversion"/>
  </si>
  <si>
    <t>Adult_Recall</t>
    <phoneticPr fontId="2" type="noConversion"/>
  </si>
  <si>
    <t>Child_Recall</t>
    <phoneticPr fontId="2" type="noConversion"/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</si>
  <si>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&lt;ColorProfile&gt;Dell_U2723QE_DCIP3_v2&lt;/ColorProfile&gt;_x000D_
&lt;/Preset&gt;</t>
  </si>
  <si>
    <t>L1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</si>
  <si>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</si>
  <si>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</si>
  <si>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</si>
  <si>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</si>
  <si>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L5 (Level 5)</t>
    <phoneticPr fontId="2" type="noConversion"/>
  </si>
  <si>
    <t>L4 (Level 4)</t>
    <phoneticPr fontId="2" type="noConversion"/>
  </si>
  <si>
    <t>L3 (Level 3)</t>
    <phoneticPr fontId="2" type="noConversion"/>
  </si>
  <si>
    <t>L2 (Level 2)</t>
    <phoneticPr fontId="2" type="noConversion"/>
  </si>
  <si>
    <t>L1 (Level 1)</t>
    <phoneticPr fontId="2" type="noConversion"/>
  </si>
  <si>
    <t>Light-skin</t>
    <phoneticPr fontId="2" type="noConversion"/>
  </si>
  <si>
    <t>Dark-skin</t>
    <phoneticPr fontId="2" type="noConversion"/>
  </si>
  <si>
    <t>D:\课程笔记\Fairness Testing\Experiment Results\Results\chart\brightness_EOD_MR.png</t>
  </si>
  <si>
    <t>level5</t>
    <phoneticPr fontId="2" type="noConversion"/>
  </si>
  <si>
    <t>level4</t>
    <phoneticPr fontId="2" type="noConversion"/>
  </si>
  <si>
    <t>level3</t>
    <phoneticPr fontId="2" type="noConversion"/>
  </si>
  <si>
    <t>level1</t>
    <phoneticPr fontId="2" type="noConversion"/>
  </si>
  <si>
    <t>level2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</si>
</sst>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0"/>
    <numFmt numFmtId="179" formatCode="0.00_ "/>
    <numFmt numFmtId="180" formatCode="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rgb="FFC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-0.249977111117893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5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8" xfId="0" applyFont="1" applyBorder="1"/>
    <xf numFmtId="0" fontId="1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176" fontId="1" fillId="0" borderId="0" xfId="0" applyNumberFormat="1" applyFont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77" fontId="4" fillId="0" borderId="1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0" borderId="9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6" xfId="0" applyFont="1" applyBorder="1"/>
    <xf numFmtId="177" fontId="1" fillId="0" borderId="18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center" vertical="center"/>
    </xf>
    <xf numFmtId="177" fontId="1" fillId="2" borderId="18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/>
    <xf numFmtId="0" fontId="1" fillId="2" borderId="7" xfId="0" applyFont="1" applyFill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177" fontId="1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/>
    <xf numFmtId="0" fontId="8" fillId="2" borderId="2" xfId="0" applyFont="1" applyFill="1" applyBorder="1"/>
    <xf numFmtId="176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0" fillId="0" borderId="0" xfId="0" applyNumberFormat="1"/>
    <xf numFmtId="176" fontId="1" fillId="3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/>
    <xf numFmtId="10" fontId="1" fillId="2" borderId="0" xfId="0" applyNumberFormat="1" applyFon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2" borderId="19" xfId="0" applyNumberFormat="1" applyFont="1" applyFill="1" applyBorder="1" applyAlignment="1">
      <alignment horizontal="center" vertical="center"/>
    </xf>
    <xf numFmtId="10" fontId="7" fillId="2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0" fontId="1" fillId="0" borderId="24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/>
    </xf>
    <xf numFmtId="176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177" fontId="1" fillId="0" borderId="1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7" fontId="7" fillId="0" borderId="3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0" fontId="1" fillId="0" borderId="26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/>
    </xf>
    <xf numFmtId="10" fontId="1" fillId="0" borderId="21" xfId="0" applyNumberFormat="1" applyFont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10" fontId="1" fillId="2" borderId="25" xfId="0" applyNumberFormat="1" applyFont="1" applyFill="1" applyBorder="1" applyAlignment="1">
      <alignment horizontal="center" vertical="center"/>
    </xf>
    <xf numFmtId="10" fontId="1" fillId="2" borderId="22" xfId="0" applyNumberFormat="1" applyFont="1" applyFill="1" applyBorder="1" applyAlignment="1">
      <alignment horizontal="center" vertical="center"/>
    </xf>
    <xf numFmtId="10" fontId="1" fillId="2" borderId="28" xfId="0" applyNumberFormat="1" applyFont="1" applyFill="1" applyBorder="1" applyAlignment="1">
      <alignment horizontal="center" vertical="center"/>
    </xf>
    <xf numFmtId="10" fontId="7" fillId="2" borderId="21" xfId="0" applyNumberFormat="1" applyFont="1" applyFill="1" applyBorder="1" applyAlignment="1">
      <alignment horizontal="center" vertical="center"/>
    </xf>
    <xf numFmtId="10" fontId="1" fillId="2" borderId="24" xfId="0" applyNumberFormat="1" applyFont="1" applyFill="1" applyBorder="1" applyAlignment="1">
      <alignment horizontal="center" vertical="center"/>
    </xf>
    <xf numFmtId="10" fontId="1" fillId="2" borderId="20" xfId="0" applyNumberFormat="1" applyFont="1" applyFill="1" applyBorder="1" applyAlignment="1">
      <alignment horizontal="center" vertical="center"/>
    </xf>
    <xf numFmtId="10" fontId="7" fillId="2" borderId="20" xfId="0" applyNumberFormat="1" applyFont="1" applyFill="1" applyBorder="1" applyAlignment="1">
      <alignment horizontal="center" vertical="center"/>
    </xf>
    <xf numFmtId="10" fontId="1" fillId="2" borderId="26" xfId="0" applyNumberFormat="1" applyFont="1" applyFill="1" applyBorder="1" applyAlignment="1">
      <alignment horizontal="center" vertical="center"/>
    </xf>
    <xf numFmtId="10" fontId="1" fillId="2" borderId="29" xfId="0" applyNumberFormat="1" applyFont="1" applyFill="1" applyBorder="1" applyAlignment="1">
      <alignment horizontal="center" vertical="center"/>
    </xf>
    <xf numFmtId="10" fontId="1" fillId="2" borderId="27" xfId="0" applyNumberFormat="1" applyFont="1" applyFill="1" applyBorder="1" applyAlignment="1">
      <alignment horizontal="center" vertical="center"/>
    </xf>
    <xf numFmtId="10" fontId="1" fillId="2" borderId="23" xfId="0" applyNumberFormat="1" applyFont="1" applyFill="1" applyBorder="1" applyAlignment="1">
      <alignment horizontal="center" vertical="center"/>
    </xf>
    <xf numFmtId="10" fontId="7" fillId="2" borderId="19" xfId="0" applyNumberFormat="1" applyFont="1" applyFill="1" applyBorder="1" applyAlignment="1">
      <alignment horizontal="center"/>
    </xf>
    <xf numFmtId="10" fontId="7" fillId="2" borderId="21" xfId="0" applyNumberFormat="1" applyFont="1" applyFill="1" applyBorder="1" applyAlignment="1">
      <alignment horizontal="center"/>
    </xf>
    <xf numFmtId="10" fontId="1" fillId="2" borderId="28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9" fontId="1" fillId="4" borderId="0" xfId="0" applyNumberFormat="1" applyFont="1" applyFill="1" applyAlignment="1">
      <alignment horizontal="center"/>
    </xf>
    <xf numFmtId="179" fontId="1" fillId="0" borderId="29" xfId="0" applyNumberFormat="1" applyFont="1" applyBorder="1" applyAlignment="1">
      <alignment horizontal="center"/>
    </xf>
    <xf numFmtId="179" fontId="1" fillId="4" borderId="22" xfId="0" applyNumberFormat="1" applyFont="1" applyFill="1" applyBorder="1" applyAlignment="1">
      <alignment horizontal="center"/>
    </xf>
    <xf numFmtId="179" fontId="1" fillId="4" borderId="20" xfId="0" applyNumberFormat="1" applyFont="1" applyFill="1" applyBorder="1" applyAlignment="1">
      <alignment horizontal="center"/>
    </xf>
    <xf numFmtId="179" fontId="1" fillId="0" borderId="20" xfId="0" applyNumberFormat="1" applyFont="1" applyBorder="1" applyAlignment="1">
      <alignment horizontal="center"/>
    </xf>
    <xf numFmtId="179" fontId="1" fillId="4" borderId="23" xfId="0" applyNumberFormat="1" applyFont="1" applyFill="1" applyBorder="1" applyAlignment="1">
      <alignment horizontal="center"/>
    </xf>
    <xf numFmtId="179" fontId="1" fillId="0" borderId="28" xfId="0" applyNumberFormat="1" applyFont="1" applyBorder="1" applyAlignment="1">
      <alignment horizontal="center" vertical="center"/>
    </xf>
    <xf numFmtId="179" fontId="1" fillId="0" borderId="19" xfId="0" applyNumberFormat="1" applyFont="1" applyBorder="1" applyAlignment="1">
      <alignment horizontal="center" vertical="center"/>
    </xf>
    <xf numFmtId="179" fontId="1" fillId="0" borderId="19" xfId="0" applyNumberFormat="1" applyFont="1" applyBorder="1" applyAlignment="1">
      <alignment horizontal="center"/>
    </xf>
    <xf numFmtId="179" fontId="1" fillId="0" borderId="21" xfId="0" applyNumberFormat="1" applyFont="1" applyBorder="1" applyAlignment="1">
      <alignment horizontal="center" vertical="center"/>
    </xf>
    <xf numFmtId="179" fontId="1" fillId="4" borderId="19" xfId="0" applyNumberFormat="1" applyFont="1" applyFill="1" applyBorder="1" applyAlignment="1">
      <alignment horizontal="center" vertical="center"/>
    </xf>
    <xf numFmtId="179" fontId="1" fillId="4" borderId="21" xfId="0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180" fontId="3" fillId="0" borderId="19" xfId="0" applyNumberFormat="1" applyFont="1" applyBorder="1" applyAlignment="1">
      <alignment horizontal="center"/>
    </xf>
    <xf numFmtId="179" fontId="1" fillId="4" borderId="19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180" fontId="3" fillId="0" borderId="19" xfId="0" applyNumberFormat="1" applyFont="1" applyBorder="1" applyAlignment="1">
      <alignment horizontal="center" vertical="center"/>
    </xf>
    <xf numFmtId="179" fontId="1" fillId="4" borderId="21" xfId="0" applyNumberFormat="1" applyFont="1" applyFill="1" applyBorder="1" applyAlignment="1">
      <alignment horizontal="center"/>
    </xf>
    <xf numFmtId="179" fontId="1" fillId="0" borderId="30" xfId="0" applyNumberFormat="1" applyFont="1" applyBorder="1" applyAlignment="1">
      <alignment horizontal="center" vertical="center" wrapText="1"/>
    </xf>
    <xf numFmtId="180" fontId="1" fillId="0" borderId="26" xfId="0" applyNumberFormat="1" applyFont="1" applyBorder="1" applyAlignment="1">
      <alignment horizontal="center" vertical="center"/>
    </xf>
    <xf numFmtId="180" fontId="1" fillId="0" borderId="24" xfId="0" applyNumberFormat="1" applyFont="1" applyBorder="1" applyAlignment="1">
      <alignment horizontal="center" vertical="center"/>
    </xf>
    <xf numFmtId="179" fontId="1" fillId="4" borderId="24" xfId="0" applyNumberFormat="1" applyFont="1" applyFill="1" applyBorder="1" applyAlignment="1">
      <alignment horizontal="center"/>
    </xf>
    <xf numFmtId="179" fontId="1" fillId="0" borderId="24" xfId="0" applyNumberFormat="1" applyFont="1" applyBorder="1" applyAlignment="1">
      <alignment horizontal="center"/>
    </xf>
    <xf numFmtId="180" fontId="4" fillId="0" borderId="24" xfId="0" applyNumberFormat="1" applyFont="1" applyBorder="1" applyAlignment="1">
      <alignment horizontal="center" vertical="center"/>
    </xf>
    <xf numFmtId="179" fontId="1" fillId="4" borderId="25" xfId="0" applyNumberFormat="1" applyFont="1" applyFill="1" applyBorder="1" applyAlignment="1">
      <alignment horizontal="center"/>
    </xf>
    <xf numFmtId="180" fontId="1" fillId="0" borderId="29" xfId="0" applyNumberFormat="1" applyFont="1" applyBorder="1" applyAlignment="1">
      <alignment horizontal="center" vertical="center"/>
    </xf>
    <xf numFmtId="180" fontId="3" fillId="0" borderId="28" xfId="0" applyNumberFormat="1" applyFont="1" applyBorder="1" applyAlignment="1">
      <alignment horizontal="center" vertical="center"/>
    </xf>
    <xf numFmtId="180" fontId="1" fillId="0" borderId="27" xfId="0" applyNumberFormat="1" applyFont="1" applyBorder="1" applyAlignment="1">
      <alignment horizontal="center" vertical="center"/>
    </xf>
    <xf numFmtId="180" fontId="1" fillId="0" borderId="20" xfId="0" applyNumberFormat="1" applyFont="1" applyBorder="1" applyAlignment="1">
      <alignment horizontal="center" vertical="center"/>
    </xf>
    <xf numFmtId="10" fontId="1" fillId="2" borderId="21" xfId="0" applyNumberFormat="1" applyFont="1" applyFill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1" fillId="0" borderId="19" xfId="0" applyNumberFormat="1" applyFont="1" applyBorder="1" applyAlignment="1">
      <alignment horizontal="center"/>
    </xf>
    <xf numFmtId="179" fontId="3" fillId="0" borderId="28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1" fillId="0" borderId="33" xfId="0" applyNumberFormat="1" applyFont="1" applyBorder="1" applyAlignment="1">
      <alignment horizontal="center" vertical="center"/>
    </xf>
    <xf numFmtId="180" fontId="1" fillId="0" borderId="31" xfId="0" applyNumberFormat="1" applyFont="1" applyBorder="1" applyAlignment="1">
      <alignment horizontal="center" vertical="center"/>
    </xf>
    <xf numFmtId="180" fontId="1" fillId="0" borderId="32" xfId="0" applyNumberFormat="1" applyFont="1" applyBorder="1" applyAlignment="1">
      <alignment horizontal="center" vertical="center"/>
    </xf>
    <xf numFmtId="179" fontId="1" fillId="0" borderId="28" xfId="0" applyNumberFormat="1" applyFont="1" applyBorder="1" applyAlignment="1">
      <alignment horizontal="center" vertical="center"/>
    </xf>
    <xf numFmtId="179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CCCCCC"/>
      <color rgb="FF999999"/>
      <color rgb="FF666666"/>
      <color rgb="FF333333"/>
      <color rgb="FF7B7B7B"/>
      <color rgb="FFFFCCCC"/>
      <color rgb="FFFF9999"/>
      <color rgb="FF0000FF"/>
      <color rgb="FF6B6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Skin</a:t>
            </a:r>
            <a:r>
              <a:rPr lang="en-US" sz="1400" baseline="0"/>
              <a:t> </a:t>
            </a:r>
            <a:r>
              <a:rPr lang="en-US" sz="1400"/>
              <a:t>Tone</a:t>
            </a:r>
            <a:endParaRPr lang="zh-CN" sz="1400"/>
          </a:p>
        </c:rich>
      </c:tx>
      <c:layout>
        <c:manualLayout>
          <c:xMode val="edge"/>
          <c:yMode val="edge"/>
          <c:x val="0.45198252445785858"/>
          <c:y val="6.5017304920466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2706617758724304"/>
          <c:y val="0.17268829567346725"/>
          <c:w val="0.71949415549068674"/>
          <c:h val="0.59377297335456014"/>
        </c:manualLayout>
      </c:layout>
      <c:lineChart>
        <c:grouping val="standard"/>
        <c:varyColors val="0"/>
        <c:ser>
          <c:idx val="0"/>
          <c:order val="0"/>
          <c:tx>
            <c:strRef>
              <c:f>'Brightness-Skin'!$AG$7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cat>
            <c:strRef>
              <c:f>'Brightness-Skin'!$AH$6:$AI$6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'Brightness-Skin'!$AH$7:$AI$7</c:f>
              <c:numCache>
                <c:formatCode>General</c:formatCode>
                <c:ptCount val="2"/>
                <c:pt idx="0">
                  <c:v>0.29291044776119401</c:v>
                </c:pt>
                <c:pt idx="1">
                  <c:v>0.49234693877551017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A-4BF2-BAAC-219A0341A39E}"/>
            </c:ext>
          </c:extLst>
        </c:ser>
        <c:ser>
          <c:idx val="1"/>
          <c:order val="1"/>
          <c:tx>
            <c:strRef>
              <c:f>'Brightness-Skin'!$AG$8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99"/>
              </a:solidFill>
              <a:ln w="9525">
                <a:solidFill>
                  <a:srgbClr val="999999"/>
                </a:solidFill>
              </a:ln>
              <a:effectLst/>
            </c:spPr>
          </c:marker>
          <c:cat>
            <c:strRef>
              <c:f>'Brightness-Skin'!$AH$6:$AI$6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'Brightness-Skin'!$AH$8:$AI$8</c:f>
              <c:numCache>
                <c:formatCode>General</c:formatCode>
                <c:ptCount val="2"/>
                <c:pt idx="0">
                  <c:v>0.26622902990517872</c:v>
                </c:pt>
                <c:pt idx="1">
                  <c:v>0.32699742268041232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A-4BF2-BAAC-219A0341A39E}"/>
            </c:ext>
          </c:extLst>
        </c:ser>
        <c:ser>
          <c:idx val="2"/>
          <c:order val="2"/>
          <c:tx>
            <c:strRef>
              <c:f>'Brightness-Skin'!$AG$9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</a:ln>
              <a:effectLst/>
            </c:spPr>
          </c:marker>
          <c:cat>
            <c:strRef>
              <c:f>'Brightness-Skin'!$AH$6:$AI$6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'Brightness-Skin'!$AH$9:$AI$9</c:f>
              <c:numCache>
                <c:formatCode>General</c:formatCode>
                <c:ptCount val="2"/>
                <c:pt idx="0">
                  <c:v>0.31185419058553387</c:v>
                </c:pt>
                <c:pt idx="1">
                  <c:v>0.36625514403292181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A-4BF2-BAAC-219A0341A39E}"/>
            </c:ext>
          </c:extLst>
        </c:ser>
        <c:ser>
          <c:idx val="3"/>
          <c:order val="3"/>
          <c:tx>
            <c:strRef>
              <c:f>'Brightness-Skin'!$AG$10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rgbClr val="333333">
                  <a:alpha val="98824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cat>
            <c:strRef>
              <c:f>'Brightness-Skin'!$AH$6:$AI$6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'Brightness-Skin'!$AH$10:$AI$10</c:f>
              <c:numCache>
                <c:formatCode>General</c:formatCode>
                <c:ptCount val="2"/>
                <c:pt idx="0">
                  <c:v>0.47348484848484851</c:v>
                </c:pt>
                <c:pt idx="1">
                  <c:v>0.56428571428571428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A-4BF2-BAAC-219A0341A39E}"/>
            </c:ext>
          </c:extLst>
        </c:ser>
        <c:ser>
          <c:idx val="4"/>
          <c:order val="4"/>
          <c:tx>
            <c:strRef>
              <c:f>'Brightness-Skin'!$AG$11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'Brightness-Skin'!$AH$6:$AI$6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'Brightness-Skin'!$AH$11:$AI$11</c:f>
              <c:numCache>
                <c:formatCode>General</c:formatCode>
                <c:ptCount val="2"/>
                <c:pt idx="0">
                  <c:v>0.5181623931623931</c:v>
                </c:pt>
                <c:pt idx="1">
                  <c:v>0.63461538461538458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CA-4BF2-BAAC-219A0341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391168"/>
        <c:axId val="1687397408"/>
      </c:lineChart>
      <c:catAx>
        <c:axId val="16873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687397408"/>
        <c:crosses val="autoZero"/>
        <c:auto val="0"/>
        <c:lblAlgn val="ctr"/>
        <c:lblOffset val="100"/>
        <c:noMultiLvlLbl val="0"/>
      </c:catAx>
      <c:valAx>
        <c:axId val="168739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68739116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10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Gender</a:t>
            </a:r>
          </a:p>
        </c:rich>
      </c:tx>
      <c:layout>
        <c:manualLayout>
          <c:xMode val="edge"/>
          <c:yMode val="edge"/>
          <c:x val="0.36619385597597143"/>
          <c:y val="4.031869338060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612647909603792"/>
          <c:y val="8.8801501305247346E-2"/>
          <c:w val="0.4164852573507567"/>
          <c:h val="0.27699038121450009"/>
        </c:manualLayout>
      </c:layout>
      <c:lineChart>
        <c:grouping val="standard"/>
        <c:varyColors val="0"/>
        <c:ser>
          <c:idx val="0"/>
          <c:order val="0"/>
          <c:tx>
            <c:strRef>
              <c:f>'Brightness-Gender'!$N$23</c:f>
              <c:strCache>
                <c:ptCount val="1"/>
                <c:pt idx="0">
                  <c:v>L5 (Level 5)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cat>
            <c:strRef>
              <c:f>'Brightness-Gender'!$O$22:$P$22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'Brightness-Gender'!$O$23:$P$23</c:f>
              <c:numCache>
                <c:formatCode>General</c:formatCode>
                <c:ptCount val="2"/>
                <c:pt idx="0">
                  <c:v>0.31525157232704404</c:v>
                </c:pt>
                <c:pt idx="1">
                  <c:v>0.33846153846153848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7-4166-A7B8-CAED9AA4066C}"/>
            </c:ext>
          </c:extLst>
        </c:ser>
        <c:ser>
          <c:idx val="1"/>
          <c:order val="1"/>
          <c:tx>
            <c:strRef>
              <c:f>'Brightness-Gender'!$N$24</c:f>
              <c:strCache>
                <c:ptCount val="1"/>
                <c:pt idx="0">
                  <c:v>L4 (Level 4)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99"/>
              </a:solidFill>
              <a:ln w="9525">
                <a:solidFill>
                  <a:srgbClr val="999999"/>
                </a:solidFill>
              </a:ln>
              <a:effectLst/>
            </c:spPr>
          </c:marker>
          <c:cat>
            <c:strRef>
              <c:f>'Brightness-Gender'!$O$22:$P$22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'Brightness-Gender'!$O$24:$P$24</c:f>
              <c:numCache>
                <c:formatCode>General</c:formatCode>
                <c:ptCount val="2"/>
                <c:pt idx="0">
                  <c:v>0.29151563207974629</c:v>
                </c:pt>
                <c:pt idx="1">
                  <c:v>0.30186326291079812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7-4166-A7B8-CAED9AA4066C}"/>
            </c:ext>
          </c:extLst>
        </c:ser>
        <c:ser>
          <c:idx val="2"/>
          <c:order val="2"/>
          <c:tx>
            <c:strRef>
              <c:f>'Brightness-Gender'!$N$25</c:f>
              <c:strCache>
                <c:ptCount val="1"/>
                <c:pt idx="0">
                  <c:v>L3 (Level 3)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</a:ln>
              <a:effectLst/>
            </c:spPr>
          </c:marker>
          <c:cat>
            <c:strRef>
              <c:f>'Brightness-Gender'!$O$22:$P$22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'Brightness-Gender'!$O$25:$P$25</c:f>
              <c:numCache>
                <c:formatCode>General</c:formatCode>
                <c:ptCount val="2"/>
                <c:pt idx="0">
                  <c:v>0.19810984308131241</c:v>
                </c:pt>
                <c:pt idx="1">
                  <c:v>0.20503447456015211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7-4166-A7B8-CAED9AA4066C}"/>
            </c:ext>
          </c:extLst>
        </c:ser>
        <c:ser>
          <c:idx val="3"/>
          <c:order val="3"/>
          <c:tx>
            <c:strRef>
              <c:f>'Brightness-Gender'!$N$26</c:f>
              <c:strCache>
                <c:ptCount val="1"/>
                <c:pt idx="0">
                  <c:v>L2 (Level 2)</c:v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cat>
            <c:strRef>
              <c:f>'Brightness-Gender'!$O$22:$P$22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'Brightness-Gender'!$O$26:$P$26</c:f>
              <c:numCache>
                <c:formatCode>General</c:formatCode>
                <c:ptCount val="2"/>
                <c:pt idx="0">
                  <c:v>0.29191505216095381</c:v>
                </c:pt>
                <c:pt idx="1">
                  <c:v>0.32857142857142863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7-4166-A7B8-CAED9AA4066C}"/>
            </c:ext>
          </c:extLst>
        </c:ser>
        <c:ser>
          <c:idx val="4"/>
          <c:order val="4"/>
          <c:tx>
            <c:strRef>
              <c:f>'Brightness-Gender'!$N$27</c:f>
              <c:strCache>
                <c:ptCount val="1"/>
                <c:pt idx="0">
                  <c:v>L1 (Level 1)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'Brightness-Gender'!$O$22:$P$22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'Brightness-Gender'!$O$27:$P$27</c:f>
              <c:numCache>
                <c:formatCode>General</c:formatCode>
                <c:ptCount val="2"/>
                <c:pt idx="0">
                  <c:v>0.42368421052631577</c:v>
                </c:pt>
                <c:pt idx="1">
                  <c:v>0.44761904761904758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7-4166-A7B8-CAED9AA4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0048"/>
        <c:axId val="69382128"/>
      </c:lineChart>
      <c:catAx>
        <c:axId val="6938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69382128"/>
        <c:crosses val="autoZero"/>
        <c:auto val="0"/>
        <c:lblAlgn val="ctr"/>
        <c:lblOffset val="100"/>
        <c:noMultiLvlLbl val="0"/>
      </c:catAx>
      <c:valAx>
        <c:axId val="6938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4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400"/>
                  <a:t>Average MR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4.0218627874780206E-2"/>
              <c:y val="0.1342456586354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4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69380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96973303508316"/>
          <c:y val="0.84815564448757663"/>
          <c:w val="0.56259262789818509"/>
          <c:h val="0.12333939792349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12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Age</a:t>
            </a:r>
            <a:endParaRPr lang="zh-CN" sz="1400"/>
          </a:p>
        </c:rich>
      </c:tx>
      <c:layout>
        <c:manualLayout>
          <c:xMode val="edge"/>
          <c:yMode val="edge"/>
          <c:x val="0.47553750166440517"/>
          <c:y val="5.5441570388687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3849007379668"/>
          <c:y val="0.17115827932669306"/>
          <c:w val="0.70852879668273072"/>
          <c:h val="0.5702217489090361"/>
        </c:manualLayout>
      </c:layout>
      <c:lineChart>
        <c:grouping val="standard"/>
        <c:varyColors val="0"/>
        <c:ser>
          <c:idx val="0"/>
          <c:order val="0"/>
          <c:tx>
            <c:strRef>
              <c:f>'Brightness-Age'!$M$15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cat>
            <c:strRef>
              <c:f>'Brightness-Age'!$N$14:$O$14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'Brightness-Age'!$N$15:$O$15</c:f>
              <c:numCache>
                <c:formatCode>General</c:formatCode>
                <c:ptCount val="2"/>
                <c:pt idx="0">
                  <c:v>0.3483676975945017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3-45DF-B340-A6D85A4AF53A}"/>
            </c:ext>
          </c:extLst>
        </c:ser>
        <c:ser>
          <c:idx val="1"/>
          <c:order val="1"/>
          <c:tx>
            <c:strRef>
              <c:f>'Brightness-Age'!$M$16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99"/>
              </a:solidFill>
              <a:ln w="9525">
                <a:solidFill>
                  <a:srgbClr val="999999"/>
                </a:solidFill>
              </a:ln>
              <a:effectLst/>
            </c:spPr>
          </c:marker>
          <c:cat>
            <c:strRef>
              <c:f>'Brightness-Age'!$N$14:$O$14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'Brightness-Age'!$N$16:$O$16</c:f>
              <c:numCache>
                <c:formatCode>General</c:formatCode>
                <c:ptCount val="2"/>
                <c:pt idx="0">
                  <c:v>0.27698586744639375</c:v>
                </c:pt>
                <c:pt idx="1">
                  <c:v>0.46628289473684215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3-45DF-B340-A6D85A4AF53A}"/>
            </c:ext>
          </c:extLst>
        </c:ser>
        <c:ser>
          <c:idx val="2"/>
          <c:order val="2"/>
          <c:tx>
            <c:strRef>
              <c:f>'Brightness-Age'!$M$17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</a:ln>
              <a:effectLst/>
            </c:spPr>
          </c:marker>
          <c:cat>
            <c:strRef>
              <c:f>'Brightness-Age'!$N$14:$O$14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'Brightness-Age'!$N$17:$O$17</c:f>
              <c:numCache>
                <c:formatCode>General</c:formatCode>
                <c:ptCount val="2"/>
                <c:pt idx="0">
                  <c:v>0.2279989168697536</c:v>
                </c:pt>
                <c:pt idx="1">
                  <c:v>0.43975069252077559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3-45DF-B340-A6D85A4AF53A}"/>
            </c:ext>
          </c:extLst>
        </c:ser>
        <c:ser>
          <c:idx val="3"/>
          <c:order val="3"/>
          <c:tx>
            <c:strRef>
              <c:f>'Brightness-Age'!$M$18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cat>
            <c:strRef>
              <c:f>'Brightness-Age'!$N$14:$O$14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'Brightness-Age'!$N$18:$O$18</c:f>
              <c:numCache>
                <c:formatCode>General</c:formatCode>
                <c:ptCount val="2"/>
                <c:pt idx="0">
                  <c:v>0.35488545404361027</c:v>
                </c:pt>
                <c:pt idx="1">
                  <c:v>0.59836065573770492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3-45DF-B340-A6D85A4AF53A}"/>
            </c:ext>
          </c:extLst>
        </c:ser>
        <c:ser>
          <c:idx val="4"/>
          <c:order val="4"/>
          <c:tx>
            <c:strRef>
              <c:f>'Brightness-Age'!$M$19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'Brightness-Age'!$N$14:$O$14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'Brightness-Age'!$N$19:$O$19</c:f>
              <c:numCache>
                <c:formatCode>General</c:formatCode>
                <c:ptCount val="2"/>
                <c:pt idx="0">
                  <c:v>0.47658079625292737</c:v>
                </c:pt>
                <c:pt idx="1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3-45DF-B340-A6D85A4A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18768"/>
        <c:axId val="1988595056"/>
      </c:lineChart>
      <c:catAx>
        <c:axId val="19886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988595056"/>
        <c:crosses val="autoZero"/>
        <c:auto val="1"/>
        <c:lblAlgn val="ctr"/>
        <c:lblOffset val="100"/>
        <c:noMultiLvlLbl val="0"/>
      </c:catAx>
      <c:valAx>
        <c:axId val="198859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98861876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10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Gender</a:t>
            </a:r>
            <a:endParaRPr lang="zh-CN" sz="1400"/>
          </a:p>
        </c:rich>
      </c:tx>
      <c:layout>
        <c:manualLayout>
          <c:xMode val="edge"/>
          <c:yMode val="edge"/>
          <c:x val="0.4895696284298871"/>
          <c:y val="4.0151965101275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504737427595996"/>
          <c:y val="0.12906864860814057"/>
          <c:w val="0.61474802660204253"/>
          <c:h val="0.59964469643506213"/>
        </c:manualLayout>
      </c:layout>
      <c:lineChart>
        <c:grouping val="stacked"/>
        <c:varyColors val="0"/>
        <c:ser>
          <c:idx val="0"/>
          <c:order val="0"/>
          <c:tx>
            <c:strRef>
              <c:f>'Brightness-Gender'!$N$39</c:f>
              <c:strCache>
                <c:ptCount val="1"/>
                <c:pt idx="0">
                  <c:v>YOLOX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'Brightness-Gender'!$O$39:$S$39</c:f>
              <c:numCache>
                <c:formatCode>General</c:formatCode>
                <c:ptCount val="5"/>
                <c:pt idx="0">
                  <c:v>3.3381712626995297E-3</c:v>
                </c:pt>
                <c:pt idx="1">
                  <c:v>-8.2569119595993223E-3</c:v>
                </c:pt>
                <c:pt idx="2">
                  <c:v>7.098702533795187E-3</c:v>
                </c:pt>
                <c:pt idx="3">
                  <c:v>-1.4161965084096284E-2</c:v>
                </c:pt>
                <c:pt idx="4">
                  <c:v>1.3533834586466176E-2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6-44CE-B6F3-CE3141C633C2}"/>
            </c:ext>
          </c:extLst>
        </c:ser>
        <c:ser>
          <c:idx val="1"/>
          <c:order val="1"/>
          <c:tx>
            <c:strRef>
              <c:f>'Brightness-Gender'!$N$40</c:f>
              <c:strCache>
                <c:ptCount val="1"/>
                <c:pt idx="0">
                  <c:v>RetinaNet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'Brightness-Gender'!$O$40:$S$40</c:f>
              <c:numCache>
                <c:formatCode>General</c:formatCode>
                <c:ptCount val="5"/>
                <c:pt idx="0">
                  <c:v>-2.7431059506531241E-2</c:v>
                </c:pt>
                <c:pt idx="1">
                  <c:v>-2.7140755726019039E-2</c:v>
                </c:pt>
                <c:pt idx="2">
                  <c:v>1.222743020175332E-3</c:v>
                </c:pt>
                <c:pt idx="3">
                  <c:v>-1.6644932935916512E-2</c:v>
                </c:pt>
                <c:pt idx="4">
                  <c:v>4.3107769423558873E-2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6-44CE-B6F3-CE3141C633C2}"/>
            </c:ext>
          </c:extLst>
        </c:ser>
        <c:ser>
          <c:idx val="2"/>
          <c:order val="2"/>
          <c:tx>
            <c:strRef>
              <c:f>'Brightness-Gender'!$N$41</c:f>
              <c:strCache>
                <c:ptCount val="1"/>
                <c:pt idx="0">
                  <c:v>Faster RCNN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'Brightness-Gender'!$O$41:$S$41</c:f>
              <c:numCache>
                <c:formatCode>General</c:formatCode>
                <c:ptCount val="5"/>
                <c:pt idx="0">
                  <c:v>5.5636187711659568E-3</c:v>
                </c:pt>
                <c:pt idx="1">
                  <c:v>-6.6138790149141702E-3</c:v>
                </c:pt>
                <c:pt idx="2">
                  <c:v>-2.8870321309693026E-3</c:v>
                </c:pt>
                <c:pt idx="3">
                  <c:v>-8.8221205024484606E-3</c:v>
                </c:pt>
                <c:pt idx="4">
                  <c:v>-2.4561403508771895E-2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6-44CE-B6F3-CE3141C633C2}"/>
            </c:ext>
          </c:extLst>
        </c:ser>
        <c:ser>
          <c:idx val="3"/>
          <c:order val="3"/>
          <c:tx>
            <c:strRef>
              <c:f>'Brightness-Gender'!$N$42</c:f>
              <c:strCache>
                <c:ptCount val="1"/>
                <c:pt idx="0">
                  <c:v>Cascade RCNN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'Brightness-Gender'!$O$42:$S$42</c:f>
              <c:numCache>
                <c:formatCode>General</c:formatCode>
                <c:ptCount val="5"/>
                <c:pt idx="0">
                  <c:v>2.7576197387517709E-3</c:v>
                </c:pt>
                <c:pt idx="1">
                  <c:v>-8.0332850448103787E-3</c:v>
                </c:pt>
                <c:pt idx="2">
                  <c:v>-3.6002988927381629E-3</c:v>
                </c:pt>
                <c:pt idx="3">
                  <c:v>-1.1185331062380288E-2</c:v>
                </c:pt>
                <c:pt idx="4">
                  <c:v>-2.2556390977443663E-2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6-44CE-B6F3-CE3141C633C2}"/>
            </c:ext>
          </c:extLst>
        </c:ser>
        <c:ser>
          <c:idx val="4"/>
          <c:order val="4"/>
          <c:tx>
            <c:strRef>
              <c:f>'Brightness-Gender'!$N$43</c:f>
              <c:strCache>
                <c:ptCount val="1"/>
                <c:pt idx="0">
                  <c:v>ALFNet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'Brightness-Gender'!$O$43:$S$43</c:f>
              <c:numCache>
                <c:formatCode>General</c:formatCode>
                <c:ptCount val="5"/>
                <c:pt idx="0">
                  <c:v>-5.4136429608127701E-2</c:v>
                </c:pt>
                <c:pt idx="1">
                  <c:v>-1.2306659774384054E-2</c:v>
                </c:pt>
                <c:pt idx="2">
                  <c:v>-9.51022349025199E-3</c:v>
                </c:pt>
                <c:pt idx="3">
                  <c:v>-8.4672397274856315E-2</c:v>
                </c:pt>
                <c:pt idx="4">
                  <c:v>-0.10802005012531324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96-44CE-B6F3-CE3141C633C2}"/>
            </c:ext>
          </c:extLst>
        </c:ser>
        <c:ser>
          <c:idx val="5"/>
          <c:order val="5"/>
          <c:tx>
            <c:strRef>
              <c:f>'Brightness-Gender'!$N$44</c:f>
              <c:strCache>
                <c:ptCount val="1"/>
                <c:pt idx="0">
                  <c:v>CSP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'Brightness-Gender'!$O$44:$S$44</c:f>
              <c:numCache>
                <c:formatCode>General</c:formatCode>
                <c:ptCount val="5"/>
                <c:pt idx="0">
                  <c:v>-3.3865505563623888E-4</c:v>
                </c:pt>
                <c:pt idx="1">
                  <c:v>1.9357954098249142E-3</c:v>
                </c:pt>
                <c:pt idx="2">
                  <c:v>-2.0718701175191923E-2</c:v>
                </c:pt>
                <c:pt idx="3">
                  <c:v>-7.0185756866084748E-2</c:v>
                </c:pt>
                <c:pt idx="4">
                  <c:v>-5.2631578947368418E-2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96-44CE-B6F3-CE3141C633C2}"/>
            </c:ext>
          </c:extLst>
        </c:ser>
        <c:ser>
          <c:idx val="6"/>
          <c:order val="6"/>
          <c:tx>
            <c:strRef>
              <c:f>'Brightness-Gender'!$N$45</c:f>
              <c:strCache>
                <c:ptCount val="1"/>
                <c:pt idx="0">
                  <c:v>MGAN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'Brightness-Gender'!$O$45:$S$45</c:f>
              <c:numCache>
                <c:formatCode>General</c:formatCode>
                <c:ptCount val="5"/>
                <c:pt idx="0">
                  <c:v>-5.9071117561683595E-2</c:v>
                </c:pt>
                <c:pt idx="1">
                  <c:v>-1.4108438578913418E-2</c:v>
                </c:pt>
                <c:pt idx="2">
                  <c:v>-1.6507030772366038E-2</c:v>
                </c:pt>
                <c:pt idx="3">
                  <c:v>-2.0896316797956116E-2</c:v>
                </c:pt>
                <c:pt idx="4">
                  <c:v>-2.8822055137844582E-2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96-44CE-B6F3-CE3141C633C2}"/>
            </c:ext>
          </c:extLst>
        </c:ser>
        <c:ser>
          <c:idx val="7"/>
          <c:order val="7"/>
          <c:tx>
            <c:strRef>
              <c:f>'Brightness-Gender'!$N$46</c:f>
              <c:strCache>
                <c:ptCount val="1"/>
                <c:pt idx="0">
                  <c:v>PRNet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'Brightness-Gender'!$O$38:$S$38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'Brightness-Gender'!$O$46:$S$46</c:f>
              <c:numCache>
                <c:formatCode>General</c:formatCode>
                <c:ptCount val="5"/>
                <c:pt idx="0">
                  <c:v>-5.6361877116594128E-2</c:v>
                </c:pt>
                <c:pt idx="1">
                  <c:v>-8.2569119595993223E-3</c:v>
                </c:pt>
                <c:pt idx="2">
                  <c:v>-1.0495210923170961E-2</c:v>
                </c:pt>
                <c:pt idx="3">
                  <c:v>-6.6682190760059656E-2</c:v>
                </c:pt>
                <c:pt idx="4">
                  <c:v>-1.1528822055137833E-2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96-44CE-B6F3-CE3141C6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25840"/>
        <c:axId val="1687401984"/>
      </c:lineChart>
      <c:catAx>
        <c:axId val="198862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687401984"/>
        <c:crosses val="autoZero"/>
        <c:auto val="1"/>
        <c:lblAlgn val="ctr"/>
        <c:lblOffset val="100"/>
        <c:noMultiLvlLbl val="0"/>
      </c:catAx>
      <c:valAx>
        <c:axId val="1687401984"/>
        <c:scaling>
          <c:orientation val="minMax"/>
          <c:max val="0.30000000000000004"/>
          <c:min val="-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EOD</a:t>
                </a:r>
              </a:p>
            </c:rich>
          </c:tx>
          <c:layout>
            <c:manualLayout>
              <c:xMode val="edge"/>
              <c:yMode val="edge"/>
              <c:x val="2.8656911228862738E-2"/>
              <c:y val="0.3268307405751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9886258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Candara" panose="020E0502030303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Age</a:t>
            </a:r>
            <a:endParaRPr lang="zh-CN" sz="1400"/>
          </a:p>
        </c:rich>
      </c:tx>
      <c:layout>
        <c:manualLayout>
          <c:xMode val="edge"/>
          <c:yMode val="edge"/>
          <c:x val="0.44978562223614876"/>
          <c:y val="6.515472109391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30214092070225"/>
          <c:y val="0.15070702042015358"/>
          <c:w val="0.66799278199006118"/>
          <c:h val="0.67742590847879991"/>
        </c:manualLayout>
      </c:layout>
      <c:lineChart>
        <c:grouping val="standard"/>
        <c:varyColors val="0"/>
        <c:ser>
          <c:idx val="0"/>
          <c:order val="0"/>
          <c:tx>
            <c:strRef>
              <c:f>'Brightness-Age'!$M$3</c:f>
              <c:strCache>
                <c:ptCount val="1"/>
                <c:pt idx="0">
                  <c:v>YOLOX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'Brightness-Age'!$N$3:$R$3</c:f>
              <c:numCache>
                <c:formatCode>General</c:formatCode>
                <c:ptCount val="5"/>
                <c:pt idx="0">
                  <c:v>-9.6219931271477654E-2</c:v>
                </c:pt>
                <c:pt idx="1">
                  <c:v>-0.19468810916179335</c:v>
                </c:pt>
                <c:pt idx="2">
                  <c:v>-0.29573056160003242</c:v>
                </c:pt>
                <c:pt idx="3">
                  <c:v>-0.36387288860332212</c:v>
                </c:pt>
                <c:pt idx="4">
                  <c:v>-0.68852459016393441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083-8E38-643556E940B5}"/>
            </c:ext>
          </c:extLst>
        </c:ser>
        <c:ser>
          <c:idx val="1"/>
          <c:order val="1"/>
          <c:tx>
            <c:strRef>
              <c:f>'Brightness-Age'!$M$4</c:f>
              <c:strCache>
                <c:ptCount val="1"/>
                <c:pt idx="0">
                  <c:v>RetinaNet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'Brightness-Age'!$N$4:$R$4</c:f>
              <c:numCache>
                <c:formatCode>General</c:formatCode>
                <c:ptCount val="5"/>
                <c:pt idx="0">
                  <c:v>-7.9037800687285276E-2</c:v>
                </c:pt>
                <c:pt idx="1">
                  <c:v>-0.20126705653021448</c:v>
                </c:pt>
                <c:pt idx="2">
                  <c:v>-0.30808054668573898</c:v>
                </c:pt>
                <c:pt idx="3">
                  <c:v>-0.43028375180427414</c:v>
                </c:pt>
                <c:pt idx="4">
                  <c:v>-0.70023419203747073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083-8E38-643556E940B5}"/>
            </c:ext>
          </c:extLst>
        </c:ser>
        <c:ser>
          <c:idx val="2"/>
          <c:order val="2"/>
          <c:tx>
            <c:strRef>
              <c:f>'Brightness-Age'!$M$5</c:f>
              <c:strCache>
                <c:ptCount val="1"/>
                <c:pt idx="0">
                  <c:v>Faster RCNN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'Brightness-Age'!$N$5:$R$5</c:f>
              <c:numCache>
                <c:formatCode>General</c:formatCode>
                <c:ptCount val="5"/>
                <c:pt idx="0">
                  <c:v>5.4982817869415612E-3</c:v>
                </c:pt>
                <c:pt idx="1">
                  <c:v>-0.18396686159844056</c:v>
                </c:pt>
                <c:pt idx="2">
                  <c:v>-0.22523908499997125</c:v>
                </c:pt>
                <c:pt idx="3">
                  <c:v>-0.30798676941036995</c:v>
                </c:pt>
                <c:pt idx="4">
                  <c:v>-0.39695550351288056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2-4083-8E38-643556E940B5}"/>
            </c:ext>
          </c:extLst>
        </c:ser>
        <c:ser>
          <c:idx val="3"/>
          <c:order val="3"/>
          <c:tx>
            <c:strRef>
              <c:f>'Brightness-Age'!$M$6</c:f>
              <c:strCache>
                <c:ptCount val="1"/>
                <c:pt idx="0">
                  <c:v>Cascade RCNN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'Brightness-Age'!$N$6:$R$6</c:f>
              <c:numCache>
                <c:formatCode>General</c:formatCode>
                <c:ptCount val="5"/>
                <c:pt idx="0">
                  <c:v>1.2371134020618624E-2</c:v>
                </c:pt>
                <c:pt idx="1">
                  <c:v>-0.20224171539961011</c:v>
                </c:pt>
                <c:pt idx="2">
                  <c:v>-0.24006061728922901</c:v>
                </c:pt>
                <c:pt idx="3">
                  <c:v>-0.33111315231014971</c:v>
                </c:pt>
                <c:pt idx="4">
                  <c:v>-0.38524590163934425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2-4083-8E38-643556E940B5}"/>
            </c:ext>
          </c:extLst>
        </c:ser>
        <c:ser>
          <c:idx val="4"/>
          <c:order val="4"/>
          <c:tx>
            <c:strRef>
              <c:f>'Brightness-Age'!$M$7</c:f>
              <c:strCache>
                <c:ptCount val="1"/>
                <c:pt idx="0">
                  <c:v>ALFNet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'Brightness-Age'!$N$7:$R$7</c:f>
              <c:numCache>
                <c:formatCode>General</c:formatCode>
                <c:ptCount val="5"/>
                <c:pt idx="0">
                  <c:v>-0.3360824742268041</c:v>
                </c:pt>
                <c:pt idx="1">
                  <c:v>-0.19785575048732945</c:v>
                </c:pt>
                <c:pt idx="2">
                  <c:v>-0.1856400732188046</c:v>
                </c:pt>
                <c:pt idx="3">
                  <c:v>-0.14014289398786445</c:v>
                </c:pt>
                <c:pt idx="4">
                  <c:v>-0.30913348946135832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2-4083-8E38-643556E940B5}"/>
            </c:ext>
          </c:extLst>
        </c:ser>
        <c:ser>
          <c:idx val="5"/>
          <c:order val="5"/>
          <c:tx>
            <c:strRef>
              <c:f>'Brightness-Age'!$M$8</c:f>
              <c:strCache>
                <c:ptCount val="1"/>
                <c:pt idx="0">
                  <c:v>CSP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'Brightness-Age'!$N$8:$R$8</c:f>
              <c:numCache>
                <c:formatCode>General</c:formatCode>
                <c:ptCount val="5"/>
                <c:pt idx="0">
                  <c:v>-0.26735395189003436</c:v>
                </c:pt>
                <c:pt idx="1">
                  <c:v>-0.15350877192982454</c:v>
                </c:pt>
                <c:pt idx="2">
                  <c:v>-0.14447787346428409</c:v>
                </c:pt>
                <c:pt idx="3">
                  <c:v>-8.4397044384012909E-2</c:v>
                </c:pt>
                <c:pt idx="4">
                  <c:v>0.28454332552693207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72-4083-8E38-643556E940B5}"/>
            </c:ext>
          </c:extLst>
        </c:ser>
        <c:ser>
          <c:idx val="6"/>
          <c:order val="6"/>
          <c:tx>
            <c:strRef>
              <c:f>'Brightness-Age'!$M$9</c:f>
              <c:strCache>
                <c:ptCount val="1"/>
                <c:pt idx="0">
                  <c:v>MGAN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'Brightness-Age'!$N$9:$R$9</c:f>
              <c:numCache>
                <c:formatCode>General</c:formatCode>
                <c:ptCount val="5"/>
                <c:pt idx="0">
                  <c:v>-0.22474226804123709</c:v>
                </c:pt>
                <c:pt idx="1">
                  <c:v>-0.15911306042884987</c:v>
                </c:pt>
                <c:pt idx="2">
                  <c:v>-0.12470124532475024</c:v>
                </c:pt>
                <c:pt idx="3">
                  <c:v>-0.1499798645267259</c:v>
                </c:pt>
                <c:pt idx="4">
                  <c:v>-0.30913348946135832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72-4083-8E38-643556E940B5}"/>
            </c:ext>
          </c:extLst>
        </c:ser>
        <c:ser>
          <c:idx val="7"/>
          <c:order val="7"/>
          <c:tx>
            <c:strRef>
              <c:f>'Brightness-Age'!$M$10</c:f>
              <c:strCache>
                <c:ptCount val="1"/>
                <c:pt idx="0">
                  <c:v>PRNet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'Brightness-Age'!$N$2:$R$2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'Brightness-Age'!$N$10:$R$10</c:f>
              <c:numCache>
                <c:formatCode>General</c:formatCode>
                <c:ptCount val="5"/>
                <c:pt idx="0">
                  <c:v>-0.2274914089347079</c:v>
                </c:pt>
                <c:pt idx="1">
                  <c:v>-0.22173489278752434</c:v>
                </c:pt>
                <c:pt idx="2">
                  <c:v>-0.17008420262536572</c:v>
                </c:pt>
                <c:pt idx="3">
                  <c:v>-0.14002524852603815</c:v>
                </c:pt>
                <c:pt idx="4">
                  <c:v>-0.18266978922716628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72-4083-8E38-643556E9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87424"/>
        <c:axId val="362574944"/>
      </c:lineChart>
      <c:catAx>
        <c:axId val="3625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362574944"/>
        <c:crosses val="autoZero"/>
        <c:auto val="1"/>
        <c:lblAlgn val="ctr"/>
        <c:lblOffset val="100"/>
        <c:noMultiLvlLbl val="0"/>
      </c:catAx>
      <c:valAx>
        <c:axId val="362574944"/>
        <c:scaling>
          <c:orientation val="minMax"/>
          <c:max val="0.30000000000000004"/>
          <c:min val="-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362587424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14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Skin Tone</a:t>
            </a:r>
          </a:p>
        </c:rich>
      </c:tx>
      <c:layout>
        <c:manualLayout>
          <c:xMode val="edge"/>
          <c:yMode val="edge"/>
          <c:x val="0.69822464269727602"/>
          <c:y val="6.9573408059881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5369970648060951"/>
          <c:y val="0.13444711872881188"/>
          <c:w val="0.44785921416437346"/>
          <c:h val="0.52066015424379641"/>
        </c:manualLayout>
      </c:layout>
      <c:lineChart>
        <c:grouping val="standard"/>
        <c:varyColors val="0"/>
        <c:ser>
          <c:idx val="0"/>
          <c:order val="0"/>
          <c:tx>
            <c:strRef>
              <c:f>'Brightness-Skin'!$M$6</c:f>
              <c:strCache>
                <c:ptCount val="1"/>
                <c:pt idx="0">
                  <c:v>YOLOX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'Brightness-Skin'!$N$6:$R$6</c:f>
              <c:numCache>
                <c:formatCode>General</c:formatCode>
                <c:ptCount val="5"/>
                <c:pt idx="0">
                  <c:v>-0.48933901918976547</c:v>
                </c:pt>
                <c:pt idx="1">
                  <c:v>-0.26138269154127847</c:v>
                </c:pt>
                <c:pt idx="2">
                  <c:v>-0.26464070908515402</c:v>
                </c:pt>
                <c:pt idx="3">
                  <c:v>-0.45627705627705634</c:v>
                </c:pt>
                <c:pt idx="4">
                  <c:v>-0.51282051282051277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6-4B14-A4F3-F802BB7984A5}"/>
            </c:ext>
          </c:extLst>
        </c:ser>
        <c:ser>
          <c:idx val="1"/>
          <c:order val="1"/>
          <c:tx>
            <c:strRef>
              <c:f>'Brightness-Skin'!$M$7</c:f>
              <c:strCache>
                <c:ptCount val="1"/>
                <c:pt idx="0">
                  <c:v>RetinaNet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'Brightness-Skin'!$N$7:$R$7</c:f>
              <c:numCache>
                <c:formatCode>General</c:formatCode>
                <c:ptCount val="5"/>
                <c:pt idx="0">
                  <c:v>-0.45202558635394458</c:v>
                </c:pt>
                <c:pt idx="1">
                  <c:v>-0.22841330355598666</c:v>
                </c:pt>
                <c:pt idx="2">
                  <c:v>-0.24713564182884251</c:v>
                </c:pt>
                <c:pt idx="3">
                  <c:v>-0.42424242424242425</c:v>
                </c:pt>
                <c:pt idx="4">
                  <c:v>-0.50427350427350426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6-4B14-A4F3-F802BB7984A5}"/>
            </c:ext>
          </c:extLst>
        </c:ser>
        <c:ser>
          <c:idx val="2"/>
          <c:order val="2"/>
          <c:tx>
            <c:strRef>
              <c:f>'Brightness-Skin'!$M$8</c:f>
              <c:strCache>
                <c:ptCount val="1"/>
                <c:pt idx="0">
                  <c:v>Faster RCNN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'Brightness-Skin'!$N$8:$R$8</c:f>
              <c:numCache>
                <c:formatCode>General</c:formatCode>
                <c:ptCount val="5"/>
                <c:pt idx="0">
                  <c:v>-4.0359427353030775E-2</c:v>
                </c:pt>
                <c:pt idx="1">
                  <c:v>3.1459841939437627E-2</c:v>
                </c:pt>
                <c:pt idx="2">
                  <c:v>2.5825289506881566E-2</c:v>
                </c:pt>
                <c:pt idx="3">
                  <c:v>5.670995670995671E-2</c:v>
                </c:pt>
                <c:pt idx="4">
                  <c:v>3.4188034188034289E-2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6-4B14-A4F3-F802BB7984A5}"/>
            </c:ext>
          </c:extLst>
        </c:ser>
        <c:ser>
          <c:idx val="3"/>
          <c:order val="3"/>
          <c:tx>
            <c:strRef>
              <c:f>'Brightness-Skin'!$M$9</c:f>
              <c:strCache>
                <c:ptCount val="1"/>
                <c:pt idx="0">
                  <c:v>Cascade RCNN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'Brightness-Skin'!$N$9:$R$9</c:f>
              <c:numCache>
                <c:formatCode>General</c:formatCode>
                <c:ptCount val="5"/>
                <c:pt idx="0">
                  <c:v>-3.2896740785866574E-2</c:v>
                </c:pt>
                <c:pt idx="1">
                  <c:v>2.4117018956740122E-2</c:v>
                </c:pt>
                <c:pt idx="2">
                  <c:v>3.5010134512622026E-2</c:v>
                </c:pt>
                <c:pt idx="3">
                  <c:v>3.6796536796536827E-2</c:v>
                </c:pt>
                <c:pt idx="4">
                  <c:v>2.5641025641025661E-2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6-4B14-A4F3-F802BB7984A5}"/>
            </c:ext>
          </c:extLst>
        </c:ser>
        <c:ser>
          <c:idx val="4"/>
          <c:order val="4"/>
          <c:tx>
            <c:strRef>
              <c:f>'Brightness-Skin'!$M$10</c:f>
              <c:strCache>
                <c:ptCount val="1"/>
                <c:pt idx="0">
                  <c:v>ALFNet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'Brightness-Skin'!$N$10:$R$10</c:f>
              <c:numCache>
                <c:formatCode>General</c:formatCode>
                <c:ptCount val="5"/>
                <c:pt idx="0">
                  <c:v>-0.11270179713676515</c:v>
                </c:pt>
                <c:pt idx="1">
                  <c:v>-3.4702640107679983E-3</c:v>
                </c:pt>
                <c:pt idx="2">
                  <c:v>-4.4223327805417156E-3</c:v>
                </c:pt>
                <c:pt idx="3">
                  <c:v>-3.0303030303030498E-3</c:v>
                </c:pt>
                <c:pt idx="4">
                  <c:v>8.5470085470085444E-3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6-4B14-A4F3-F802BB7984A5}"/>
            </c:ext>
          </c:extLst>
        </c:ser>
        <c:ser>
          <c:idx val="5"/>
          <c:order val="5"/>
          <c:tx>
            <c:strRef>
              <c:f>'Brightness-Skin'!$M$11</c:f>
              <c:strCache>
                <c:ptCount val="1"/>
                <c:pt idx="0">
                  <c:v>CSP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'Brightness-Skin'!$N$11:$R$11</c:f>
              <c:numCache>
                <c:formatCode>General</c:formatCode>
                <c:ptCount val="5"/>
                <c:pt idx="0">
                  <c:v>-0.14910143161742306</c:v>
                </c:pt>
                <c:pt idx="1">
                  <c:v>-4.7389970448239338E-2</c:v>
                </c:pt>
                <c:pt idx="2">
                  <c:v>1.3980430232503227E-2</c:v>
                </c:pt>
                <c:pt idx="3">
                  <c:v>4.7619047619047727E-3</c:v>
                </c:pt>
                <c:pt idx="4">
                  <c:v>-3.4188034188034191E-2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6-4B14-A4F3-F802BB7984A5}"/>
            </c:ext>
          </c:extLst>
        </c:ser>
        <c:ser>
          <c:idx val="6"/>
          <c:order val="6"/>
          <c:tx>
            <c:strRef>
              <c:f>'Brightness-Skin'!$M$12</c:f>
              <c:strCache>
                <c:ptCount val="1"/>
                <c:pt idx="0">
                  <c:v>MGAN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'Brightness-Skin'!$N$12:$R$12</c:f>
              <c:numCache>
                <c:formatCode>General</c:formatCode>
                <c:ptCount val="5"/>
                <c:pt idx="0">
                  <c:v>-0.20530003045994522</c:v>
                </c:pt>
                <c:pt idx="1">
                  <c:v>-1.6360621714904489E-2</c:v>
                </c:pt>
                <c:pt idx="2">
                  <c:v>9.0289294269393361E-3</c:v>
                </c:pt>
                <c:pt idx="3">
                  <c:v>-4.3290043290043489E-3</c:v>
                </c:pt>
                <c:pt idx="4">
                  <c:v>4.2735042735042722E-2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96-4B14-A4F3-F802BB7984A5}"/>
            </c:ext>
          </c:extLst>
        </c:ser>
        <c:ser>
          <c:idx val="7"/>
          <c:order val="7"/>
          <c:tx>
            <c:strRef>
              <c:f>'Brightness-Skin'!$M$13</c:f>
              <c:strCache>
                <c:ptCount val="1"/>
                <c:pt idx="0">
                  <c:v>PRNet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'Brightness-Skin'!$N$5:$R$5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'Brightness-Skin'!$N$13:$R$13</c:f>
              <c:numCache>
                <c:formatCode>General</c:formatCode>
                <c:ptCount val="5"/>
                <c:pt idx="0">
                  <c:v>-0.11376789521778863</c:v>
                </c:pt>
                <c:pt idx="1">
                  <c:v>1.5292848173129703E-2</c:v>
                </c:pt>
                <c:pt idx="2">
                  <c:v>-2.8537275635119874E-3</c:v>
                </c:pt>
                <c:pt idx="3">
                  <c:v>6.3203463203463206E-2</c:v>
                </c:pt>
                <c:pt idx="4">
                  <c:v>8.5470085470085444E-3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96-4B14-A4F3-F802BB79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46736"/>
        <c:axId val="538142576"/>
      </c:lineChart>
      <c:catAx>
        <c:axId val="53814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538142576"/>
        <c:crosses val="autoZero"/>
        <c:auto val="1"/>
        <c:lblAlgn val="ctr"/>
        <c:lblOffset val="100"/>
        <c:noMultiLvlLbl val="0"/>
      </c:catAx>
      <c:valAx>
        <c:axId val="538142576"/>
        <c:scaling>
          <c:orientation val="minMax"/>
          <c:max val="0.30000000000000004"/>
          <c:min val="-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538146736"/>
        <c:crosses val="autoZero"/>
        <c:crossBetween val="between"/>
        <c:majorUnit val="0.2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23333541398309"/>
          <c:y val="0.73252019192944873"/>
          <c:w val="0.61054644711554051"/>
          <c:h val="0.22646411839095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14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127000</xdr:rowOff>
    </xdr:to>
    <xdr:sp macro="" textlink="">
      <xdr:nvSpPr>
        <xdr:cNvPr id="7169" name="AutoShape 1" descr="Best Color Palettes for Scientific Figures and Data Visualizations">
          <a:extLst>
            <a:ext uri="{FF2B5EF4-FFF2-40B4-BE49-F238E27FC236}">
              <a16:creationId xmlns:a16="http://schemas.microsoft.com/office/drawing/2014/main" id="{6C90C91E-5979-2CE1-0743-EEC0995DEFAA}"/>
            </a:ext>
          </a:extLst>
        </xdr:cNvPr>
        <xdr:cNvSpPr>
          <a:spLocks noChangeAspect="1" noChangeArrowheads="1"/>
        </xdr:cNvSpPr>
      </xdr:nvSpPr>
      <xdr:spPr bwMode="auto">
        <a:xfrm>
          <a:off x="8585200" y="35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127000</xdr:rowOff>
    </xdr:to>
    <xdr:sp macro="" textlink="">
      <xdr:nvSpPr>
        <xdr:cNvPr id="7170" name="AutoShape 2" descr="Best Color Palettes for Scientific Figures and Data Visualizations">
          <a:extLst>
            <a:ext uri="{FF2B5EF4-FFF2-40B4-BE49-F238E27FC236}">
              <a16:creationId xmlns:a16="http://schemas.microsoft.com/office/drawing/2014/main" id="{8CC3E4DC-FEF4-A9A2-6D38-0A68C4DADF89}"/>
            </a:ext>
          </a:extLst>
        </xdr:cNvPr>
        <xdr:cNvSpPr>
          <a:spLocks noChangeAspect="1" noChangeArrowheads="1"/>
        </xdr:cNvSpPr>
      </xdr:nvSpPr>
      <xdr:spPr bwMode="auto">
        <a:xfrm>
          <a:off x="72644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445896</xdr:colOff>
      <xdr:row>47</xdr:row>
      <xdr:rowOff>132038</xdr:rowOff>
    </xdr:from>
    <xdr:to>
      <xdr:col>32</xdr:col>
      <xdr:colOff>305289</xdr:colOff>
      <xdr:row>85</xdr:row>
      <xdr:rowOff>148219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3C5D713-9FC5-75EE-CC22-B0D5C8023403}"/>
            </a:ext>
          </a:extLst>
        </xdr:cNvPr>
        <xdr:cNvGrpSpPr/>
      </xdr:nvGrpSpPr>
      <xdr:grpSpPr>
        <a:xfrm>
          <a:off x="11656088" y="8741173"/>
          <a:ext cx="9750739" cy="6976758"/>
          <a:chOff x="1546850" y="2465129"/>
          <a:chExt cx="6613941" cy="4861340"/>
        </a:xfrm>
      </xdr:grpSpPr>
      <xdr:graphicFrame macro="">
        <xdr:nvGraphicFramePr>
          <xdr:cNvPr id="5" name="图表 2">
            <a:extLst>
              <a:ext uri="{FF2B5EF4-FFF2-40B4-BE49-F238E27FC236}">
                <a16:creationId xmlns:a16="http://schemas.microsoft.com/office/drawing/2014/main" id="{69888682-FB2B-465D-B556-A63F7D2034E5}"/>
              </a:ext>
            </a:extLst>
          </xdr:cNvPr>
          <xdr:cNvGraphicFramePr>
            <a:graphicFrameLocks/>
          </xdr:cNvGraphicFramePr>
        </xdr:nvGraphicFramePr>
        <xdr:xfrm>
          <a:off x="5592902" y="2485435"/>
          <a:ext cx="2567889" cy="2313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图表 2">
            <a:extLst>
              <a:ext uri="{FF2B5EF4-FFF2-40B4-BE49-F238E27FC236}">
                <a16:creationId xmlns:a16="http://schemas.microsoft.com/office/drawing/2014/main" id="{3DFC16F9-22E0-4F4E-B683-A9E5F664AD00}"/>
              </a:ext>
            </a:extLst>
          </xdr:cNvPr>
          <xdr:cNvGraphicFramePr>
            <a:graphicFrameLocks/>
          </xdr:cNvGraphicFramePr>
        </xdr:nvGraphicFramePr>
        <xdr:xfrm>
          <a:off x="1546850" y="2465129"/>
          <a:ext cx="3674311" cy="48234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图表 3">
            <a:extLst>
              <a:ext uri="{FF2B5EF4-FFF2-40B4-BE49-F238E27FC236}">
                <a16:creationId xmlns:a16="http://schemas.microsoft.com/office/drawing/2014/main" id="{3DB545D2-9A18-44B1-958A-68FC60765903}"/>
              </a:ext>
            </a:extLst>
          </xdr:cNvPr>
          <xdr:cNvGraphicFramePr>
            <a:graphicFrameLocks/>
          </xdr:cNvGraphicFramePr>
        </xdr:nvGraphicFramePr>
        <xdr:xfrm>
          <a:off x="3815960" y="2514747"/>
          <a:ext cx="2429921" cy="23185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5" name="图表 3">
            <a:extLst>
              <a:ext uri="{FF2B5EF4-FFF2-40B4-BE49-F238E27FC236}">
                <a16:creationId xmlns:a16="http://schemas.microsoft.com/office/drawing/2014/main" id="{5EDC7C60-A068-4988-906D-9B6A94ACFCEF}"/>
              </a:ext>
            </a:extLst>
          </xdr:cNvPr>
          <xdr:cNvGraphicFramePr>
            <a:graphicFrameLocks/>
          </xdr:cNvGraphicFramePr>
        </xdr:nvGraphicFramePr>
        <xdr:xfrm>
          <a:off x="1622520" y="4514783"/>
          <a:ext cx="2592042" cy="25162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6" name="图表 4">
            <a:extLst>
              <a:ext uri="{FF2B5EF4-FFF2-40B4-BE49-F238E27FC236}">
                <a16:creationId xmlns:a16="http://schemas.microsoft.com/office/drawing/2014/main" id="{B1272B59-5A41-491E-80F1-13CC017F6F4D}"/>
              </a:ext>
            </a:extLst>
          </xdr:cNvPr>
          <xdr:cNvGraphicFramePr>
            <a:graphicFrameLocks/>
          </xdr:cNvGraphicFramePr>
        </xdr:nvGraphicFramePr>
        <xdr:xfrm>
          <a:off x="3792890" y="4507386"/>
          <a:ext cx="2576264" cy="2219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图表 1">
            <a:extLst>
              <a:ext uri="{FF2B5EF4-FFF2-40B4-BE49-F238E27FC236}">
                <a16:creationId xmlns:a16="http://schemas.microsoft.com/office/drawing/2014/main" id="{4F0E3628-11EF-4AF5-84CA-78109369EBE6}"/>
              </a:ext>
            </a:extLst>
          </xdr:cNvPr>
          <xdr:cNvGraphicFramePr>
            <a:graphicFrameLocks/>
          </xdr:cNvGraphicFramePr>
        </xdr:nvGraphicFramePr>
        <xdr:xfrm>
          <a:off x="3969155" y="4459362"/>
          <a:ext cx="4137096" cy="2867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E6AB-FED8-45C3-AA43-A8FBFB9F7E76}">
  <dimension ref="A22:P63"/>
  <sheetViews>
    <sheetView topLeftCell="F13" zoomScale="70" zoomScaleNormal="70" workbookViewId="0">
      <selection activeCell="E18" sqref="E18"/>
    </sheetView>
  </sheetViews>
  <sheetFormatPr defaultRowHeight="14" x14ac:dyDescent="0.3"/>
  <cols>
    <col min="2" max="2" width="11.5" customWidth="1"/>
    <col min="3" max="3" width="13.33203125" customWidth="1"/>
    <col min="4" max="4" width="9.83203125" customWidth="1"/>
    <col min="5" max="5" width="11.25" customWidth="1"/>
    <col min="6" max="6" width="9.25" customWidth="1"/>
    <col min="7" max="7" width="9.9140625" customWidth="1"/>
    <col min="8" max="8" width="11.5" customWidth="1"/>
    <col min="9" max="9" width="11.25" customWidth="1"/>
    <col min="10" max="10" width="10.9140625" customWidth="1"/>
    <col min="11" max="11" width="11.83203125" customWidth="1"/>
    <col min="12" max="12" width="13.33203125" customWidth="1"/>
    <col min="13" max="13" width="17.75" customWidth="1"/>
    <col min="16" max="16" width="14.75" customWidth="1"/>
    <col min="18" max="18" width="12.83203125" customWidth="1"/>
    <col min="19" max="20" width="12.75" customWidth="1"/>
    <col min="21" max="21" width="12.9140625" customWidth="1"/>
    <col min="22" max="22" width="8.6640625" customWidth="1"/>
    <col min="23" max="23" width="11.58203125" customWidth="1"/>
    <col min="24" max="24" width="11.25" customWidth="1"/>
    <col min="25" max="25" width="10.75" customWidth="1"/>
    <col min="30" max="30" width="12.33203125" customWidth="1"/>
    <col min="37" max="37" width="12" customWidth="1"/>
  </cols>
  <sheetData>
    <row r="22" spans="1:14" x14ac:dyDescent="0.3">
      <c r="A22" s="193" t="s">
        <v>0</v>
      </c>
      <c r="B22" s="193"/>
      <c r="C22" s="193"/>
      <c r="D22" s="193"/>
      <c r="E22" s="193" t="s">
        <v>32</v>
      </c>
      <c r="F22" s="193"/>
      <c r="G22" s="193"/>
      <c r="H22" s="193"/>
      <c r="I22" s="194" t="s">
        <v>33</v>
      </c>
      <c r="J22" s="194"/>
      <c r="K22" s="194"/>
      <c r="L22" s="194"/>
      <c r="M22" s="195" t="s">
        <v>3</v>
      </c>
      <c r="N22" s="195"/>
    </row>
    <row r="23" spans="1:14" x14ac:dyDescent="0.3">
      <c r="A23" s="9" t="s">
        <v>4</v>
      </c>
      <c r="B23" s="9" t="s">
        <v>5</v>
      </c>
      <c r="C23" s="9" t="s">
        <v>6</v>
      </c>
      <c r="D23" s="100" t="s">
        <v>7</v>
      </c>
      <c r="E23" s="9" t="s">
        <v>44</v>
      </c>
      <c r="F23" s="9" t="s">
        <v>38</v>
      </c>
      <c r="G23" s="9" t="s">
        <v>90</v>
      </c>
      <c r="H23" s="9" t="s">
        <v>11</v>
      </c>
      <c r="I23" s="9" t="s">
        <v>45</v>
      </c>
      <c r="J23" s="9" t="s">
        <v>39</v>
      </c>
      <c r="K23" s="9" t="s">
        <v>91</v>
      </c>
      <c r="L23" s="9" t="s">
        <v>11</v>
      </c>
      <c r="M23" s="102" t="s">
        <v>14</v>
      </c>
      <c r="N23" s="44" t="s">
        <v>15</v>
      </c>
    </row>
    <row r="24" spans="1:14" x14ac:dyDescent="0.3">
      <c r="A24" s="193">
        <v>1</v>
      </c>
      <c r="B24" s="196" t="s">
        <v>16</v>
      </c>
      <c r="C24" s="9" t="s">
        <v>25</v>
      </c>
      <c r="D24" s="196" t="s">
        <v>34</v>
      </c>
      <c r="E24" s="9">
        <v>7102</v>
      </c>
      <c r="F24" s="86">
        <v>5489</v>
      </c>
      <c r="G24" s="92">
        <f>1-H24</f>
        <v>0.22711912137426082</v>
      </c>
      <c r="H24" s="101">
        <f>F24/E24</f>
        <v>0.77288087862573918</v>
      </c>
      <c r="I24" s="9">
        <v>5682</v>
      </c>
      <c r="J24" s="86">
        <v>4432</v>
      </c>
      <c r="K24" s="44">
        <f>1-L24</f>
        <v>0.21999296022527282</v>
      </c>
      <c r="L24" s="101">
        <f>J24/I24</f>
        <v>0.78000703977472718</v>
      </c>
      <c r="M24" s="44">
        <v>0.33686571041733698</v>
      </c>
      <c r="N24" s="85">
        <f>L24-H24</f>
        <v>7.1261611489880083E-3</v>
      </c>
    </row>
    <row r="25" spans="1:14" x14ac:dyDescent="0.3">
      <c r="A25" s="193"/>
      <c r="B25" s="196"/>
      <c r="C25" s="9" t="s">
        <v>26</v>
      </c>
      <c r="D25" s="196"/>
      <c r="E25" s="9">
        <v>7102</v>
      </c>
      <c r="F25" s="86">
        <v>5882</v>
      </c>
      <c r="G25" s="92">
        <f t="shared" ref="G25:G32" si="0">1-H25</f>
        <v>0.1717825964517038</v>
      </c>
      <c r="H25" s="101">
        <f t="shared" ref="H25:H32" si="1">F25/E25</f>
        <v>0.8282174035482962</v>
      </c>
      <c r="I25" s="9">
        <v>5682</v>
      </c>
      <c r="J25" s="86">
        <v>4695</v>
      </c>
      <c r="K25" s="44">
        <f t="shared" ref="K25:K32" si="2">1-L25</f>
        <v>0.17370644139387537</v>
      </c>
      <c r="L25" s="101">
        <f t="shared" ref="L25:L32" si="3">J25/I25</f>
        <v>0.82629355860612463</v>
      </c>
      <c r="M25" s="44">
        <v>0.77488016748660504</v>
      </c>
      <c r="N25" s="85">
        <f t="shared" ref="N25:N32" si="4">L25-H25</f>
        <v>-1.9238449421715709E-3</v>
      </c>
    </row>
    <row r="26" spans="1:14" x14ac:dyDescent="0.3">
      <c r="A26" s="193"/>
      <c r="B26" s="196"/>
      <c r="C26" s="9" t="s">
        <v>17</v>
      </c>
      <c r="D26" s="196"/>
      <c r="E26" s="9">
        <v>7102</v>
      </c>
      <c r="F26" s="86">
        <v>6752</v>
      </c>
      <c r="G26" s="92">
        <f t="shared" si="0"/>
        <v>4.9281892424669071E-2</v>
      </c>
      <c r="H26" s="101">
        <f t="shared" si="1"/>
        <v>0.95071810757533093</v>
      </c>
      <c r="I26" s="9">
        <v>5682</v>
      </c>
      <c r="J26" s="86">
        <v>5406</v>
      </c>
      <c r="K26" s="44">
        <f t="shared" si="2"/>
        <v>4.8574445617740269E-2</v>
      </c>
      <c r="L26" s="101">
        <f t="shared" si="3"/>
        <v>0.95142555438225973</v>
      </c>
      <c r="M26" s="44">
        <v>0.85386978168163297</v>
      </c>
      <c r="N26" s="85">
        <f t="shared" si="4"/>
        <v>7.0744680692880202E-4</v>
      </c>
    </row>
    <row r="27" spans="1:14" x14ac:dyDescent="0.3">
      <c r="A27" s="193"/>
      <c r="B27" s="196"/>
      <c r="C27" s="9" t="s">
        <v>18</v>
      </c>
      <c r="D27" s="196"/>
      <c r="E27" s="9">
        <v>7102</v>
      </c>
      <c r="F27" s="86">
        <v>6706</v>
      </c>
      <c r="G27" s="92">
        <f t="shared" si="0"/>
        <v>5.5758941143339902E-2</v>
      </c>
      <c r="H27" s="101">
        <f t="shared" si="1"/>
        <v>0.9442410588566601</v>
      </c>
      <c r="I27" s="9">
        <v>5682</v>
      </c>
      <c r="J27" s="86">
        <v>5359</v>
      </c>
      <c r="K27" s="44">
        <f t="shared" si="2"/>
        <v>5.6846180922210499E-2</v>
      </c>
      <c r="L27" s="101">
        <f t="shared" si="3"/>
        <v>0.9431538190777895</v>
      </c>
      <c r="M27" s="44">
        <v>0.790903352791959</v>
      </c>
      <c r="N27" s="85">
        <f t="shared" si="4"/>
        <v>-1.0872397788705968E-3</v>
      </c>
    </row>
    <row r="28" spans="1:14" x14ac:dyDescent="0.3">
      <c r="A28" s="193"/>
      <c r="B28" s="196" t="s">
        <v>19</v>
      </c>
      <c r="C28" s="9" t="s">
        <v>20</v>
      </c>
      <c r="D28" s="196"/>
      <c r="E28" s="9">
        <v>7102</v>
      </c>
      <c r="F28" s="86">
        <v>5355</v>
      </c>
      <c r="G28" s="92">
        <f t="shared" si="0"/>
        <v>0.24598704590256271</v>
      </c>
      <c r="H28" s="101">
        <f t="shared" si="1"/>
        <v>0.75401295409743729</v>
      </c>
      <c r="I28" s="9">
        <v>5682</v>
      </c>
      <c r="J28" s="86">
        <v>4293</v>
      </c>
      <c r="K28" s="44">
        <f t="shared" si="2"/>
        <v>0.24445617740232317</v>
      </c>
      <c r="L28" s="101">
        <f t="shared" si="3"/>
        <v>0.75554382259767683</v>
      </c>
      <c r="M28" s="44">
        <v>0.84156140105064803</v>
      </c>
      <c r="N28" s="85">
        <f t="shared" si="4"/>
        <v>1.530868500239535E-3</v>
      </c>
    </row>
    <row r="29" spans="1:14" x14ac:dyDescent="0.3">
      <c r="A29" s="193"/>
      <c r="B29" s="196"/>
      <c r="C29" s="9" t="s">
        <v>21</v>
      </c>
      <c r="D29" s="196"/>
      <c r="E29" s="9">
        <v>7102</v>
      </c>
      <c r="F29" s="86">
        <v>5195</v>
      </c>
      <c r="G29" s="92">
        <f t="shared" si="0"/>
        <v>0.26851591101098282</v>
      </c>
      <c r="H29" s="101">
        <f t="shared" si="1"/>
        <v>0.73148408898901718</v>
      </c>
      <c r="I29" s="9">
        <v>5682</v>
      </c>
      <c r="J29" s="86">
        <v>4180</v>
      </c>
      <c r="K29" s="44">
        <f t="shared" si="2"/>
        <v>0.26434354100668778</v>
      </c>
      <c r="L29" s="101">
        <f t="shared" si="3"/>
        <v>0.73565645899331222</v>
      </c>
      <c r="M29" s="44">
        <v>0.59604242885002801</v>
      </c>
      <c r="N29" s="85">
        <f t="shared" si="4"/>
        <v>4.1723700042950451E-3</v>
      </c>
    </row>
    <row r="30" spans="1:14" x14ac:dyDescent="0.3">
      <c r="A30" s="193"/>
      <c r="B30" s="196"/>
      <c r="C30" s="9" t="s">
        <v>22</v>
      </c>
      <c r="D30" s="196"/>
      <c r="E30" s="9">
        <v>7102</v>
      </c>
      <c r="F30" s="86">
        <v>5286</v>
      </c>
      <c r="G30" s="92">
        <f t="shared" si="0"/>
        <v>0.2557026189805689</v>
      </c>
      <c r="H30" s="101">
        <f t="shared" si="1"/>
        <v>0.7442973810194311</v>
      </c>
      <c r="I30" s="9">
        <v>5682</v>
      </c>
      <c r="J30" s="86">
        <v>4185</v>
      </c>
      <c r="K30" s="44">
        <f t="shared" si="2"/>
        <v>0.26346356916578673</v>
      </c>
      <c r="L30" s="101">
        <f t="shared" si="3"/>
        <v>0.73653643083421327</v>
      </c>
      <c r="M30" s="85">
        <v>0.31967218321565299</v>
      </c>
      <c r="N30" s="85">
        <f t="shared" si="4"/>
        <v>-7.7609501852178298E-3</v>
      </c>
    </row>
    <row r="31" spans="1:14" x14ac:dyDescent="0.3">
      <c r="A31" s="193"/>
      <c r="B31" s="196"/>
      <c r="C31" s="9" t="s">
        <v>23</v>
      </c>
      <c r="D31" s="196"/>
      <c r="E31" s="9">
        <v>7102</v>
      </c>
      <c r="F31" s="86">
        <v>4703</v>
      </c>
      <c r="G31" s="92">
        <f t="shared" si="0"/>
        <v>0.33779217121937477</v>
      </c>
      <c r="H31" s="101">
        <f t="shared" si="1"/>
        <v>0.66220782878062523</v>
      </c>
      <c r="I31" s="9">
        <v>5682</v>
      </c>
      <c r="J31" s="86">
        <v>3802</v>
      </c>
      <c r="K31" s="44">
        <f t="shared" si="2"/>
        <v>0.33086941217881027</v>
      </c>
      <c r="L31" s="101">
        <f t="shared" si="3"/>
        <v>0.66913058782118973</v>
      </c>
      <c r="M31" s="44">
        <v>0.40981230703393901</v>
      </c>
      <c r="N31" s="85">
        <f t="shared" si="4"/>
        <v>6.9227590405644968E-3</v>
      </c>
    </row>
    <row r="32" spans="1:14" x14ac:dyDescent="0.3">
      <c r="A32" s="197" t="s">
        <v>31</v>
      </c>
      <c r="B32" s="197"/>
      <c r="C32" s="197"/>
      <c r="D32" s="197"/>
      <c r="E32" s="103">
        <v>7102</v>
      </c>
      <c r="F32" s="104">
        <f>AVERAGE(F24:F31)</f>
        <v>5671</v>
      </c>
      <c r="G32" s="92">
        <f t="shared" si="0"/>
        <v>0.20149253731343286</v>
      </c>
      <c r="H32" s="101">
        <f t="shared" si="1"/>
        <v>0.79850746268656714</v>
      </c>
      <c r="I32" s="9">
        <v>5682</v>
      </c>
      <c r="J32" s="104">
        <f>AVERAGE(J24:J31)</f>
        <v>4544</v>
      </c>
      <c r="K32" s="44">
        <f t="shared" si="2"/>
        <v>0.20028159098908838</v>
      </c>
      <c r="L32" s="101">
        <f t="shared" si="3"/>
        <v>0.79971840901091162</v>
      </c>
      <c r="M32" s="44"/>
      <c r="N32" s="85">
        <f t="shared" si="4"/>
        <v>1.2109463243444862E-3</v>
      </c>
    </row>
    <row r="33" spans="1:16" x14ac:dyDescent="0.3">
      <c r="A33" s="193">
        <v>2</v>
      </c>
      <c r="B33" s="196" t="s">
        <v>16</v>
      </c>
      <c r="C33" s="9" t="s">
        <v>24</v>
      </c>
      <c r="D33" s="196" t="s">
        <v>35</v>
      </c>
      <c r="E33" s="9">
        <v>1692</v>
      </c>
      <c r="F33" s="9">
        <v>1276</v>
      </c>
      <c r="G33" s="106">
        <f>1-H33</f>
        <v>0.24586288416075652</v>
      </c>
      <c r="H33" s="101">
        <f>F33/E33</f>
        <v>0.75413711583924348</v>
      </c>
      <c r="I33" s="9">
        <v>1581</v>
      </c>
      <c r="J33" s="9">
        <v>1123</v>
      </c>
      <c r="K33" s="88">
        <f>1-L33</f>
        <v>0.28969006957621757</v>
      </c>
      <c r="L33" s="101">
        <f>J33/I33</f>
        <v>0.71030993042378243</v>
      </c>
      <c r="M33" s="44">
        <v>4.6240296444339298E-3</v>
      </c>
      <c r="N33" s="107">
        <f>L33-H33</f>
        <v>-4.3827185415461045E-2</v>
      </c>
    </row>
    <row r="34" spans="1:16" x14ac:dyDescent="0.3">
      <c r="A34" s="193"/>
      <c r="B34" s="196"/>
      <c r="C34" s="9" t="s">
        <v>26</v>
      </c>
      <c r="D34" s="196"/>
      <c r="E34" s="9">
        <v>1692</v>
      </c>
      <c r="F34" s="9">
        <v>1347</v>
      </c>
      <c r="G34" s="92">
        <f t="shared" ref="G34:G41" si="5">1-H34</f>
        <v>0.20390070921985815</v>
      </c>
      <c r="H34" s="101">
        <f t="shared" ref="H34:H41" si="6">F34/E34</f>
        <v>0.79609929078014185</v>
      </c>
      <c r="I34" s="9">
        <v>1581</v>
      </c>
      <c r="J34" s="9">
        <v>1219</v>
      </c>
      <c r="K34" s="44">
        <f t="shared" ref="K34:K41" si="7">1-L34</f>
        <v>0.22896900695762179</v>
      </c>
      <c r="L34" s="101">
        <f t="shared" ref="L34:L41" si="8">J34/I34</f>
        <v>0.77103099304237821</v>
      </c>
      <c r="M34" s="44">
        <v>8.1594253069639494E-2</v>
      </c>
      <c r="N34" s="107">
        <f t="shared" ref="N34:N41" si="9">L34-H34</f>
        <v>-2.5068297737763645E-2</v>
      </c>
    </row>
    <row r="35" spans="1:16" x14ac:dyDescent="0.3">
      <c r="A35" s="193"/>
      <c r="B35" s="196"/>
      <c r="C35" s="9" t="s">
        <v>17</v>
      </c>
      <c r="D35" s="196"/>
      <c r="E35" s="9">
        <v>1692</v>
      </c>
      <c r="F35" s="9">
        <v>1590</v>
      </c>
      <c r="G35" s="106">
        <f t="shared" si="5"/>
        <v>6.0283687943262443E-2</v>
      </c>
      <c r="H35" s="101">
        <f t="shared" si="6"/>
        <v>0.93971631205673756</v>
      </c>
      <c r="I35" s="9">
        <v>1581</v>
      </c>
      <c r="J35" s="9">
        <v>1450</v>
      </c>
      <c r="K35" s="88">
        <f t="shared" si="7"/>
        <v>8.2858950031625578E-2</v>
      </c>
      <c r="L35" s="101">
        <f t="shared" si="8"/>
        <v>0.91714104996837442</v>
      </c>
      <c r="M35" s="44">
        <v>1.2076387876784901E-2</v>
      </c>
      <c r="N35" s="107">
        <f t="shared" si="9"/>
        <v>-2.2575262088363135E-2</v>
      </c>
    </row>
    <row r="36" spans="1:16" x14ac:dyDescent="0.3">
      <c r="A36" s="193"/>
      <c r="B36" s="196"/>
      <c r="C36" s="9" t="s">
        <v>18</v>
      </c>
      <c r="D36" s="196"/>
      <c r="E36" s="9">
        <v>1692</v>
      </c>
      <c r="F36" s="9">
        <v>1564</v>
      </c>
      <c r="G36" s="106">
        <f t="shared" si="5"/>
        <v>7.5650118203309691E-2</v>
      </c>
      <c r="H36" s="101">
        <f t="shared" si="6"/>
        <v>0.92434988179669031</v>
      </c>
      <c r="I36" s="9">
        <v>1581</v>
      </c>
      <c r="J36" s="9">
        <v>1430</v>
      </c>
      <c r="K36" s="88">
        <f t="shared" si="7"/>
        <v>9.5509171410499638E-2</v>
      </c>
      <c r="L36" s="101">
        <f t="shared" si="8"/>
        <v>0.90449082858950036</v>
      </c>
      <c r="M36" s="44">
        <v>4.2037259245317503E-2</v>
      </c>
      <c r="N36" s="107">
        <f t="shared" si="9"/>
        <v>-1.9859053207189947E-2</v>
      </c>
    </row>
    <row r="37" spans="1:16" x14ac:dyDescent="0.3">
      <c r="A37" s="193"/>
      <c r="B37" s="196" t="s">
        <v>19</v>
      </c>
      <c r="C37" s="9" t="s">
        <v>20</v>
      </c>
      <c r="D37" s="196"/>
      <c r="E37" s="9">
        <v>1692</v>
      </c>
      <c r="F37" s="9">
        <v>722</v>
      </c>
      <c r="G37" s="106">
        <f t="shared" si="5"/>
        <v>0.57328605200945626</v>
      </c>
      <c r="H37" s="101">
        <f t="shared" si="6"/>
        <v>0.42671394799054374</v>
      </c>
      <c r="I37" s="9">
        <v>1581</v>
      </c>
      <c r="J37" s="9">
        <v>578</v>
      </c>
      <c r="K37" s="88">
        <f t="shared" si="7"/>
        <v>0.63440860215053763</v>
      </c>
      <c r="L37" s="101">
        <f t="shared" si="8"/>
        <v>0.36559139784946237</v>
      </c>
      <c r="M37" s="44">
        <v>3.5544771695007098E-4</v>
      </c>
      <c r="N37" s="107">
        <f t="shared" si="9"/>
        <v>-6.1122550141081367E-2</v>
      </c>
    </row>
    <row r="38" spans="1:16" x14ac:dyDescent="0.3">
      <c r="A38" s="193"/>
      <c r="B38" s="196"/>
      <c r="C38" s="9" t="s">
        <v>21</v>
      </c>
      <c r="D38" s="196"/>
      <c r="E38" s="9">
        <v>1692</v>
      </c>
      <c r="F38" s="9">
        <v>653</v>
      </c>
      <c r="G38" s="106">
        <f t="shared" si="5"/>
        <v>0.61406619385342798</v>
      </c>
      <c r="H38" s="101">
        <f t="shared" si="6"/>
        <v>0.38593380614657208</v>
      </c>
      <c r="I38" s="9">
        <v>1581</v>
      </c>
      <c r="J38" s="9">
        <v>521</v>
      </c>
      <c r="K38" s="88">
        <f t="shared" si="7"/>
        <v>0.67046173308032886</v>
      </c>
      <c r="L38" s="101">
        <f t="shared" si="8"/>
        <v>0.32953826691967109</v>
      </c>
      <c r="M38" s="44">
        <v>7.7497574303291396E-4</v>
      </c>
      <c r="N38" s="107">
        <f t="shared" si="9"/>
        <v>-5.6395539226900993E-2</v>
      </c>
    </row>
    <row r="39" spans="1:16" x14ac:dyDescent="0.3">
      <c r="A39" s="193"/>
      <c r="B39" s="196"/>
      <c r="C39" s="9" t="s">
        <v>22</v>
      </c>
      <c r="D39" s="196"/>
      <c r="E39" s="9">
        <v>1692</v>
      </c>
      <c r="F39" s="9">
        <v>888</v>
      </c>
      <c r="G39" s="92">
        <f t="shared" si="5"/>
        <v>0.47517730496453903</v>
      </c>
      <c r="H39" s="101">
        <f t="shared" si="6"/>
        <v>0.52482269503546097</v>
      </c>
      <c r="I39" s="9">
        <v>1581</v>
      </c>
      <c r="J39" s="9">
        <v>826</v>
      </c>
      <c r="K39" s="44">
        <f t="shared" si="7"/>
        <v>0.47754585705249841</v>
      </c>
      <c r="L39" s="101">
        <f t="shared" si="8"/>
        <v>0.52245414294750159</v>
      </c>
      <c r="M39" s="44">
        <v>0.89215382038000302</v>
      </c>
      <c r="N39" s="107">
        <f t="shared" si="9"/>
        <v>-2.3685520879593858E-3</v>
      </c>
    </row>
    <row r="40" spans="1:16" x14ac:dyDescent="0.3">
      <c r="A40" s="193"/>
      <c r="B40" s="196"/>
      <c r="C40" s="9" t="s">
        <v>23</v>
      </c>
      <c r="D40" s="196"/>
      <c r="E40" s="9">
        <v>1692</v>
      </c>
      <c r="F40" s="9">
        <v>549</v>
      </c>
      <c r="G40" s="106">
        <f t="shared" si="5"/>
        <v>0.67553191489361697</v>
      </c>
      <c r="H40" s="101">
        <f t="shared" si="6"/>
        <v>0.32446808510638298</v>
      </c>
      <c r="I40" s="9">
        <v>1581</v>
      </c>
      <c r="J40" s="9">
        <v>436</v>
      </c>
      <c r="K40" s="88">
        <f t="shared" si="7"/>
        <v>0.72422517394054398</v>
      </c>
      <c r="L40" s="101">
        <f t="shared" si="8"/>
        <v>0.27577482605945602</v>
      </c>
      <c r="M40" s="44">
        <v>2.40518191542067E-3</v>
      </c>
      <c r="N40" s="107">
        <f t="shared" si="9"/>
        <v>-4.8693259046926951E-2</v>
      </c>
      <c r="P40" s="19"/>
    </row>
    <row r="41" spans="1:16" x14ac:dyDescent="0.3">
      <c r="A41" s="197" t="s">
        <v>31</v>
      </c>
      <c r="B41" s="197"/>
      <c r="C41" s="197"/>
      <c r="D41" s="197"/>
      <c r="E41" s="103">
        <v>1692</v>
      </c>
      <c r="F41" s="104">
        <f>AVERAGE(F33:F40)</f>
        <v>1073.625</v>
      </c>
      <c r="G41" s="92">
        <f t="shared" si="5"/>
        <v>0.36546985815602839</v>
      </c>
      <c r="H41" s="101">
        <f t="shared" si="6"/>
        <v>0.63453014184397161</v>
      </c>
      <c r="I41" s="105">
        <v>1581</v>
      </c>
      <c r="J41" s="104">
        <f>AVERAGE(J33:J40)</f>
        <v>947.875</v>
      </c>
      <c r="K41" s="44">
        <f t="shared" si="7"/>
        <v>0.40045857052498424</v>
      </c>
      <c r="L41" s="101">
        <f t="shared" si="8"/>
        <v>0.59954142947501576</v>
      </c>
      <c r="M41">
        <v>3.8746093728430499E-2</v>
      </c>
      <c r="N41" s="107">
        <f t="shared" si="9"/>
        <v>-3.4988712368955843E-2</v>
      </c>
      <c r="P41" s="19"/>
    </row>
    <row r="42" spans="1:16" x14ac:dyDescent="0.3">
      <c r="P42" s="19"/>
    </row>
    <row r="44" spans="1:16" x14ac:dyDescent="0.3">
      <c r="L44" s="108"/>
    </row>
    <row r="45" spans="1:16" x14ac:dyDescent="0.3">
      <c r="P45" s="19"/>
    </row>
    <row r="46" spans="1:16" x14ac:dyDescent="0.3">
      <c r="P46" s="19"/>
    </row>
    <row r="47" spans="1:16" x14ac:dyDescent="0.3">
      <c r="P47" s="19"/>
    </row>
    <row r="48" spans="1:16" x14ac:dyDescent="0.3">
      <c r="P48" s="19"/>
    </row>
    <row r="49" spans="10:11" x14ac:dyDescent="0.3">
      <c r="J49" s="19"/>
      <c r="K49" s="19"/>
    </row>
    <row r="63" spans="10:11" ht="15" customHeight="1" x14ac:dyDescent="0.3"/>
  </sheetData>
  <mergeCells count="14">
    <mergeCell ref="A41:D41"/>
    <mergeCell ref="A32:D32"/>
    <mergeCell ref="A33:A40"/>
    <mergeCell ref="B33:B36"/>
    <mergeCell ref="D33:D40"/>
    <mergeCell ref="B37:B40"/>
    <mergeCell ref="A22:D22"/>
    <mergeCell ref="E22:H22"/>
    <mergeCell ref="I22:L22"/>
    <mergeCell ref="M22:N22"/>
    <mergeCell ref="A24:A31"/>
    <mergeCell ref="B24:B27"/>
    <mergeCell ref="B28:B31"/>
    <mergeCell ref="D24:D31"/>
  </mergeCells>
  <phoneticPr fontId="2" type="noConversion"/>
  <conditionalFormatting sqref="C28:C31">
    <cfRule type="duplicateValues" dxfId="6" priority="28"/>
  </conditionalFormatting>
  <conditionalFormatting sqref="C37:C40">
    <cfRule type="duplicateValues" dxfId="5" priority="2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1742-EF70-4BBD-9FA8-E2FDBED65E04}">
  <dimension ref="A1:P21"/>
  <sheetViews>
    <sheetView zoomScale="55" zoomScaleNormal="55" workbookViewId="0">
      <selection activeCell="K48" sqref="K48"/>
    </sheetView>
  </sheetViews>
  <sheetFormatPr defaultRowHeight="14" x14ac:dyDescent="0.3"/>
  <cols>
    <col min="3" max="3" width="12.75" customWidth="1"/>
    <col min="4" max="4" width="9.5" customWidth="1"/>
    <col min="5" max="5" width="12.9140625" customWidth="1"/>
    <col min="9" max="9" width="10.25" customWidth="1"/>
    <col min="12" max="12" width="10.58203125" customWidth="1"/>
    <col min="13" max="13" width="15.58203125" customWidth="1"/>
    <col min="16" max="16" width="10.83203125" customWidth="1"/>
    <col min="17" max="17" width="14.75" customWidth="1"/>
    <col min="18" max="18" width="10.25" customWidth="1"/>
    <col min="19" max="19" width="10.83203125" customWidth="1"/>
  </cols>
  <sheetData>
    <row r="1" spans="1:16" x14ac:dyDescent="0.3">
      <c r="A1" s="193" t="s">
        <v>0</v>
      </c>
      <c r="B1" s="193"/>
      <c r="C1" s="193"/>
      <c r="D1" s="193"/>
      <c r="E1" s="193" t="s">
        <v>40</v>
      </c>
      <c r="F1" s="193"/>
      <c r="G1" s="193"/>
      <c r="H1" s="193"/>
      <c r="I1" s="194" t="s">
        <v>41</v>
      </c>
      <c r="J1" s="194"/>
      <c r="K1" s="194"/>
      <c r="L1" s="194"/>
      <c r="M1" s="44" t="s">
        <v>3</v>
      </c>
    </row>
    <row r="2" spans="1:16" x14ac:dyDescent="0.3">
      <c r="A2" s="9" t="s">
        <v>4</v>
      </c>
      <c r="B2" s="9" t="s">
        <v>5</v>
      </c>
      <c r="C2" s="9" t="s">
        <v>6</v>
      </c>
      <c r="D2" s="100" t="s">
        <v>7</v>
      </c>
      <c r="E2" s="9" t="s">
        <v>46</v>
      </c>
      <c r="F2" s="9" t="s">
        <v>47</v>
      </c>
      <c r="G2" s="9" t="s">
        <v>10</v>
      </c>
      <c r="H2" s="9" t="s">
        <v>11</v>
      </c>
      <c r="I2" s="9" t="s">
        <v>48</v>
      </c>
      <c r="J2" s="9" t="s">
        <v>49</v>
      </c>
      <c r="K2" s="9" t="s">
        <v>10</v>
      </c>
      <c r="L2" s="9" t="s">
        <v>11</v>
      </c>
      <c r="M2" s="44" t="s">
        <v>15</v>
      </c>
    </row>
    <row r="3" spans="1:16" x14ac:dyDescent="0.3">
      <c r="A3" s="193">
        <v>1</v>
      </c>
      <c r="B3" s="196" t="s">
        <v>16</v>
      </c>
      <c r="C3" s="9" t="s">
        <v>25</v>
      </c>
      <c r="D3" s="196" t="s">
        <v>34</v>
      </c>
      <c r="E3" s="9">
        <v>14414</v>
      </c>
      <c r="F3" s="86">
        <v>10921</v>
      </c>
      <c r="G3" s="88">
        <f>1-H3</f>
        <v>0.24233384209796027</v>
      </c>
      <c r="H3" s="101">
        <f>F3/E3</f>
        <v>0.75766615790203973</v>
      </c>
      <c r="I3" s="9">
        <v>520</v>
      </c>
      <c r="J3" s="86">
        <v>260</v>
      </c>
      <c r="K3" s="88">
        <f>1-L3</f>
        <v>0.5</v>
      </c>
      <c r="L3" s="101">
        <f>J3/I3</f>
        <v>0.5</v>
      </c>
      <c r="M3" s="107">
        <f>L3-H3</f>
        <v>-0.25766615790203973</v>
      </c>
    </row>
    <row r="4" spans="1:16" x14ac:dyDescent="0.3">
      <c r="A4" s="193"/>
      <c r="B4" s="196"/>
      <c r="C4" s="9" t="s">
        <v>26</v>
      </c>
      <c r="D4" s="196"/>
      <c r="E4" s="9">
        <v>14414</v>
      </c>
      <c r="F4" s="86">
        <v>11729</v>
      </c>
      <c r="G4" s="88">
        <f t="shared" ref="G4:G20" si="0">1-H4</f>
        <v>0.18627723047037603</v>
      </c>
      <c r="H4" s="101">
        <f t="shared" ref="H4:H20" si="1">F4/E4</f>
        <v>0.81372276952962397</v>
      </c>
      <c r="I4" s="9">
        <v>520</v>
      </c>
      <c r="J4" s="86">
        <v>279</v>
      </c>
      <c r="K4" s="88">
        <f t="shared" ref="K4:K20" si="2">1-L4</f>
        <v>0.46346153846153848</v>
      </c>
      <c r="L4" s="101">
        <f t="shared" ref="L4:L20" si="3">J4/I4</f>
        <v>0.53653846153846152</v>
      </c>
      <c r="M4" s="107">
        <f t="shared" ref="M4:M20" si="4">L4-H4</f>
        <v>-0.27718430799116245</v>
      </c>
    </row>
    <row r="5" spans="1:16" x14ac:dyDescent="0.3">
      <c r="A5" s="193"/>
      <c r="B5" s="196"/>
      <c r="C5" s="9" t="s">
        <v>17</v>
      </c>
      <c r="D5" s="196"/>
      <c r="E5" s="9">
        <v>14414</v>
      </c>
      <c r="F5" s="86">
        <v>13553</v>
      </c>
      <c r="G5" s="88">
        <f t="shared" si="0"/>
        <v>5.9733592340779795E-2</v>
      </c>
      <c r="H5" s="101">
        <f t="shared" si="1"/>
        <v>0.9402664076592202</v>
      </c>
      <c r="I5" s="9">
        <v>520</v>
      </c>
      <c r="J5" s="86">
        <v>381</v>
      </c>
      <c r="K5" s="88">
        <f t="shared" si="2"/>
        <v>0.26730769230769236</v>
      </c>
      <c r="L5" s="101">
        <f t="shared" si="3"/>
        <v>0.73269230769230764</v>
      </c>
      <c r="M5" s="107">
        <f t="shared" si="4"/>
        <v>-0.20757409996691256</v>
      </c>
      <c r="O5" s="19"/>
      <c r="P5" s="19"/>
    </row>
    <row r="6" spans="1:16" x14ac:dyDescent="0.3">
      <c r="A6" s="193"/>
      <c r="B6" s="196"/>
      <c r="C6" s="9" t="s">
        <v>18</v>
      </c>
      <c r="D6" s="196"/>
      <c r="E6" s="9">
        <v>14414</v>
      </c>
      <c r="F6" s="86">
        <v>13439</v>
      </c>
      <c r="G6" s="88">
        <f t="shared" si="0"/>
        <v>6.7642569723879609E-2</v>
      </c>
      <c r="H6" s="101">
        <f t="shared" si="1"/>
        <v>0.93235743027612039</v>
      </c>
      <c r="I6" s="9">
        <v>520</v>
      </c>
      <c r="J6" s="86">
        <v>366</v>
      </c>
      <c r="K6" s="88">
        <f t="shared" si="2"/>
        <v>0.2961538461538461</v>
      </c>
      <c r="L6" s="101">
        <f t="shared" si="3"/>
        <v>0.7038461538461539</v>
      </c>
      <c r="M6" s="107">
        <f t="shared" si="4"/>
        <v>-0.22851127642996649</v>
      </c>
      <c r="O6" s="19"/>
      <c r="P6" s="19"/>
    </row>
    <row r="7" spans="1:16" x14ac:dyDescent="0.3">
      <c r="A7" s="193"/>
      <c r="B7" s="196" t="s">
        <v>19</v>
      </c>
      <c r="C7" s="9" t="s">
        <v>20</v>
      </c>
      <c r="D7" s="196"/>
      <c r="E7" s="9">
        <v>14414</v>
      </c>
      <c r="F7" s="86">
        <v>10585</v>
      </c>
      <c r="G7" s="88">
        <f t="shared" si="0"/>
        <v>0.26564451227972807</v>
      </c>
      <c r="H7" s="101">
        <f t="shared" si="1"/>
        <v>0.73435548772027193</v>
      </c>
      <c r="I7" s="9">
        <v>520</v>
      </c>
      <c r="J7" s="86">
        <v>262</v>
      </c>
      <c r="K7" s="88">
        <f t="shared" si="2"/>
        <v>0.49615384615384617</v>
      </c>
      <c r="L7" s="101">
        <f t="shared" si="3"/>
        <v>0.50384615384615383</v>
      </c>
      <c r="M7" s="107">
        <f t="shared" si="4"/>
        <v>-0.23050933387411809</v>
      </c>
      <c r="O7" s="19"/>
      <c r="P7" s="19"/>
    </row>
    <row r="8" spans="1:16" x14ac:dyDescent="0.3">
      <c r="A8" s="193"/>
      <c r="B8" s="196"/>
      <c r="C8" s="9" t="s">
        <v>21</v>
      </c>
      <c r="D8" s="196"/>
      <c r="E8" s="9">
        <v>14414</v>
      </c>
      <c r="F8" s="86">
        <v>10278</v>
      </c>
      <c r="G8" s="88">
        <f t="shared" si="0"/>
        <v>0.28694324961842654</v>
      </c>
      <c r="H8" s="101">
        <f t="shared" si="1"/>
        <v>0.71305675038157346</v>
      </c>
      <c r="I8" s="9">
        <v>520</v>
      </c>
      <c r="J8" s="86">
        <v>275</v>
      </c>
      <c r="K8" s="88">
        <f t="shared" si="2"/>
        <v>0.47115384615384615</v>
      </c>
      <c r="L8" s="101">
        <f t="shared" si="3"/>
        <v>0.52884615384615385</v>
      </c>
      <c r="M8" s="107">
        <f t="shared" si="4"/>
        <v>-0.1842105965354196</v>
      </c>
      <c r="O8" s="19"/>
      <c r="P8" s="19"/>
    </row>
    <row r="9" spans="1:16" x14ac:dyDescent="0.3">
      <c r="A9" s="193"/>
      <c r="B9" s="196"/>
      <c r="C9" s="9" t="s">
        <v>22</v>
      </c>
      <c r="D9" s="196"/>
      <c r="E9" s="9">
        <v>14414</v>
      </c>
      <c r="F9" s="86">
        <v>10390</v>
      </c>
      <c r="G9" s="88">
        <f t="shared" si="0"/>
        <v>0.27917302622450391</v>
      </c>
      <c r="H9" s="101">
        <f t="shared" si="1"/>
        <v>0.72082697377549609</v>
      </c>
      <c r="I9" s="9">
        <v>520</v>
      </c>
      <c r="J9" s="86">
        <v>293</v>
      </c>
      <c r="K9" s="88">
        <f t="shared" si="2"/>
        <v>0.43653846153846154</v>
      </c>
      <c r="L9" s="101">
        <f t="shared" si="3"/>
        <v>0.56346153846153846</v>
      </c>
      <c r="M9" s="107">
        <f t="shared" si="4"/>
        <v>-0.15736543531395764</v>
      </c>
      <c r="O9" s="19"/>
      <c r="P9" s="19"/>
    </row>
    <row r="10" spans="1:16" x14ac:dyDescent="0.3">
      <c r="A10" s="193"/>
      <c r="B10" s="196"/>
      <c r="C10" s="9" t="s">
        <v>23</v>
      </c>
      <c r="D10" s="196"/>
      <c r="E10" s="9">
        <v>14414</v>
      </c>
      <c r="F10" s="86">
        <v>9395</v>
      </c>
      <c r="G10" s="88">
        <f t="shared" si="0"/>
        <v>0.34820313584015539</v>
      </c>
      <c r="H10" s="101">
        <f t="shared" si="1"/>
        <v>0.65179686415984461</v>
      </c>
      <c r="I10" s="9">
        <v>520</v>
      </c>
      <c r="J10" s="86">
        <v>224</v>
      </c>
      <c r="K10" s="88">
        <f t="shared" si="2"/>
        <v>0.56923076923076921</v>
      </c>
      <c r="L10" s="101">
        <f t="shared" si="3"/>
        <v>0.43076923076923079</v>
      </c>
      <c r="M10" s="107">
        <f t="shared" si="4"/>
        <v>-0.22102763339061382</v>
      </c>
      <c r="O10" s="19"/>
      <c r="P10" s="19"/>
    </row>
    <row r="11" spans="1:16" x14ac:dyDescent="0.3">
      <c r="A11" s="197" t="s">
        <v>31</v>
      </c>
      <c r="B11" s="197"/>
      <c r="C11" s="197"/>
      <c r="D11" s="197"/>
      <c r="E11" s="9">
        <v>14414</v>
      </c>
      <c r="F11" s="119">
        <f>AVERAGE(F3:F10)</f>
        <v>11286.25</v>
      </c>
      <c r="G11" s="117">
        <f t="shared" si="0"/>
        <v>0.21699389482447617</v>
      </c>
      <c r="H11" s="101">
        <f t="shared" si="1"/>
        <v>0.78300610517552383</v>
      </c>
      <c r="I11" s="9">
        <v>520</v>
      </c>
      <c r="J11" s="119">
        <f>AVERAGE(J3:J10)</f>
        <v>292.5</v>
      </c>
      <c r="K11" s="117">
        <f t="shared" si="2"/>
        <v>0.4375</v>
      </c>
      <c r="L11" s="101">
        <f t="shared" si="3"/>
        <v>0.5625</v>
      </c>
      <c r="M11" s="118">
        <f t="shared" si="4"/>
        <v>-0.22050610517552383</v>
      </c>
      <c r="O11" s="19"/>
      <c r="P11" s="19"/>
    </row>
    <row r="12" spans="1:16" x14ac:dyDescent="0.3">
      <c r="A12" s="193">
        <v>2</v>
      </c>
      <c r="B12" s="196" t="s">
        <v>16</v>
      </c>
      <c r="C12" s="9" t="s">
        <v>24</v>
      </c>
      <c r="D12" s="196" t="s">
        <v>35</v>
      </c>
      <c r="E12" s="9">
        <v>5099</v>
      </c>
      <c r="F12" s="9">
        <v>3323</v>
      </c>
      <c r="G12" s="88">
        <f t="shared" si="0"/>
        <v>0.3483035889390077</v>
      </c>
      <c r="H12" s="101">
        <f t="shared" si="1"/>
        <v>0.6516964110609923</v>
      </c>
      <c r="I12" s="9">
        <v>71</v>
      </c>
      <c r="J12" s="9">
        <v>17</v>
      </c>
      <c r="K12" s="88">
        <f t="shared" si="2"/>
        <v>0.76056338028169013</v>
      </c>
      <c r="L12" s="101">
        <f t="shared" si="3"/>
        <v>0.23943661971830985</v>
      </c>
      <c r="M12" s="107">
        <f t="shared" si="4"/>
        <v>-0.41225979134268242</v>
      </c>
      <c r="O12" s="19"/>
      <c r="P12" s="19"/>
    </row>
    <row r="13" spans="1:16" x14ac:dyDescent="0.3">
      <c r="A13" s="193"/>
      <c r="B13" s="196"/>
      <c r="C13" s="9" t="s">
        <v>26</v>
      </c>
      <c r="D13" s="196"/>
      <c r="E13" s="9">
        <v>5099</v>
      </c>
      <c r="F13" s="9">
        <v>3684</v>
      </c>
      <c r="G13" s="88">
        <f t="shared" si="0"/>
        <v>0.27750539321435574</v>
      </c>
      <c r="H13" s="101">
        <f t="shared" si="1"/>
        <v>0.72249460678564426</v>
      </c>
      <c r="I13" s="9">
        <v>71</v>
      </c>
      <c r="J13" s="9">
        <v>22</v>
      </c>
      <c r="K13" s="88">
        <f t="shared" si="2"/>
        <v>0.6901408450704225</v>
      </c>
      <c r="L13" s="101">
        <f t="shared" si="3"/>
        <v>0.30985915492957744</v>
      </c>
      <c r="M13" s="107">
        <f t="shared" si="4"/>
        <v>-0.41263545185606681</v>
      </c>
      <c r="O13" s="19"/>
      <c r="P13" s="19"/>
    </row>
    <row r="14" spans="1:16" x14ac:dyDescent="0.3">
      <c r="A14" s="193"/>
      <c r="B14" s="196"/>
      <c r="C14" s="9" t="s">
        <v>17</v>
      </c>
      <c r="D14" s="196"/>
      <c r="E14" s="9">
        <v>5099</v>
      </c>
      <c r="F14" s="9">
        <v>4587</v>
      </c>
      <c r="G14" s="88">
        <f t="shared" si="0"/>
        <v>0.10041184545989412</v>
      </c>
      <c r="H14" s="101">
        <f t="shared" si="1"/>
        <v>0.89958815454010588</v>
      </c>
      <c r="I14" s="9">
        <v>71</v>
      </c>
      <c r="J14" s="9">
        <v>42</v>
      </c>
      <c r="K14" s="88">
        <f t="shared" si="2"/>
        <v>0.40845070422535212</v>
      </c>
      <c r="L14" s="101">
        <f t="shared" si="3"/>
        <v>0.59154929577464788</v>
      </c>
      <c r="M14" s="107">
        <f t="shared" si="4"/>
        <v>-0.308038858765458</v>
      </c>
    </row>
    <row r="15" spans="1:16" x14ac:dyDescent="0.3">
      <c r="A15" s="193"/>
      <c r="B15" s="196"/>
      <c r="C15" s="9" t="s">
        <v>18</v>
      </c>
      <c r="D15" s="196"/>
      <c r="E15" s="9">
        <v>5099</v>
      </c>
      <c r="F15" s="9">
        <v>4516</v>
      </c>
      <c r="G15" s="88">
        <f t="shared" si="0"/>
        <v>0.11433614434202788</v>
      </c>
      <c r="H15" s="101">
        <f t="shared" si="1"/>
        <v>0.88566385565797212</v>
      </c>
      <c r="I15" s="9">
        <v>71</v>
      </c>
      <c r="J15" s="9">
        <v>42</v>
      </c>
      <c r="K15" s="88">
        <f t="shared" si="2"/>
        <v>0.40845070422535212</v>
      </c>
      <c r="L15" s="101">
        <f t="shared" si="3"/>
        <v>0.59154929577464788</v>
      </c>
      <c r="M15" s="107">
        <f t="shared" si="4"/>
        <v>-0.29411455988332424</v>
      </c>
    </row>
    <row r="16" spans="1:16" x14ac:dyDescent="0.3">
      <c r="A16" s="193"/>
      <c r="B16" s="196" t="s">
        <v>19</v>
      </c>
      <c r="C16" s="9" t="s">
        <v>20</v>
      </c>
      <c r="D16" s="196"/>
      <c r="E16" s="9">
        <v>5099</v>
      </c>
      <c r="F16" s="9">
        <v>1778</v>
      </c>
      <c r="G16" s="88">
        <f t="shared" si="0"/>
        <v>0.65130417728966461</v>
      </c>
      <c r="H16" s="101">
        <f t="shared" si="1"/>
        <v>0.34869582271033533</v>
      </c>
      <c r="I16" s="9">
        <v>71</v>
      </c>
      <c r="J16" s="9">
        <v>12</v>
      </c>
      <c r="K16" s="88">
        <f t="shared" si="2"/>
        <v>0.83098591549295775</v>
      </c>
      <c r="L16" s="101">
        <f t="shared" si="3"/>
        <v>0.16901408450704225</v>
      </c>
      <c r="M16" s="107">
        <f t="shared" si="4"/>
        <v>-0.17968173820329308</v>
      </c>
    </row>
    <row r="17" spans="1:16" x14ac:dyDescent="0.3">
      <c r="A17" s="193"/>
      <c r="B17" s="196"/>
      <c r="C17" s="9" t="s">
        <v>21</v>
      </c>
      <c r="D17" s="196"/>
      <c r="E17" s="9">
        <v>5099</v>
      </c>
      <c r="F17" s="9">
        <v>1868</v>
      </c>
      <c r="G17" s="88">
        <f t="shared" si="0"/>
        <v>0.63365365757991765</v>
      </c>
      <c r="H17" s="101">
        <f t="shared" si="1"/>
        <v>0.36634634242008235</v>
      </c>
      <c r="I17" s="9">
        <v>71</v>
      </c>
      <c r="J17" s="9">
        <v>17</v>
      </c>
      <c r="K17" s="88">
        <f t="shared" si="2"/>
        <v>0.76056338028169013</v>
      </c>
      <c r="L17" s="101">
        <f t="shared" si="3"/>
        <v>0.23943661971830985</v>
      </c>
      <c r="M17" s="107">
        <f t="shared" si="4"/>
        <v>-0.1269097227017725</v>
      </c>
    </row>
    <row r="18" spans="1:16" ht="14.15" customHeight="1" x14ac:dyDescent="0.3">
      <c r="A18" s="193"/>
      <c r="B18" s="196"/>
      <c r="C18" s="9" t="s">
        <v>22</v>
      </c>
      <c r="D18" s="196"/>
      <c r="E18" s="9">
        <v>5099</v>
      </c>
      <c r="F18" s="9">
        <v>2565</v>
      </c>
      <c r="G18" s="88">
        <f t="shared" si="0"/>
        <v>0.49696018827221022</v>
      </c>
      <c r="H18" s="101">
        <f t="shared" si="1"/>
        <v>0.50303981172778978</v>
      </c>
      <c r="I18" s="9">
        <v>71</v>
      </c>
      <c r="J18" s="9">
        <v>22</v>
      </c>
      <c r="K18" s="88">
        <f t="shared" si="2"/>
        <v>0.6901408450704225</v>
      </c>
      <c r="L18" s="101">
        <f t="shared" si="3"/>
        <v>0.30985915492957744</v>
      </c>
      <c r="M18" s="107">
        <f t="shared" si="4"/>
        <v>-0.19318065679821234</v>
      </c>
    </row>
    <row r="19" spans="1:16" x14ac:dyDescent="0.3">
      <c r="A19" s="193"/>
      <c r="B19" s="196"/>
      <c r="C19" s="9" t="s">
        <v>23</v>
      </c>
      <c r="D19" s="196"/>
      <c r="E19" s="9">
        <v>5099</v>
      </c>
      <c r="F19" s="9">
        <v>1396</v>
      </c>
      <c r="G19" s="88">
        <f t="shared" si="0"/>
        <v>0.72622082761325757</v>
      </c>
      <c r="H19" s="101">
        <f t="shared" si="1"/>
        <v>0.27377917238674249</v>
      </c>
      <c r="I19" s="9">
        <v>71</v>
      </c>
      <c r="J19" s="9">
        <v>5</v>
      </c>
      <c r="K19" s="88">
        <f t="shared" si="2"/>
        <v>0.92957746478873238</v>
      </c>
      <c r="L19" s="101">
        <f t="shared" si="3"/>
        <v>7.0422535211267609E-2</v>
      </c>
      <c r="M19" s="107">
        <f t="shared" si="4"/>
        <v>-0.20335663717547486</v>
      </c>
      <c r="P19" s="19"/>
    </row>
    <row r="20" spans="1:16" x14ac:dyDescent="0.3">
      <c r="A20" s="197" t="s">
        <v>31</v>
      </c>
      <c r="B20" s="197"/>
      <c r="C20" s="197"/>
      <c r="D20" s="197"/>
      <c r="E20" s="9">
        <v>5099</v>
      </c>
      <c r="F20" s="119">
        <f>AVERAGE(F12:F19)</f>
        <v>2964.625</v>
      </c>
      <c r="G20" s="117">
        <f t="shared" si="0"/>
        <v>0.41858697783879195</v>
      </c>
      <c r="H20" s="101">
        <f t="shared" si="1"/>
        <v>0.58141302216120805</v>
      </c>
      <c r="I20" s="28">
        <v>71</v>
      </c>
      <c r="J20" s="119">
        <f>AVERAGE(J12:J19)</f>
        <v>22.375</v>
      </c>
      <c r="K20" s="117">
        <f t="shared" si="2"/>
        <v>0.6848591549295775</v>
      </c>
      <c r="L20" s="101">
        <f t="shared" si="3"/>
        <v>0.31514084507042256</v>
      </c>
      <c r="M20" s="118">
        <f t="shared" si="4"/>
        <v>-0.26627217709078549</v>
      </c>
    </row>
    <row r="21" spans="1:16" x14ac:dyDescent="0.3">
      <c r="G21" s="87"/>
    </row>
  </sheetData>
  <mergeCells count="13">
    <mergeCell ref="A20:D20"/>
    <mergeCell ref="I1:L1"/>
    <mergeCell ref="A3:A10"/>
    <mergeCell ref="B3:B6"/>
    <mergeCell ref="D3:D10"/>
    <mergeCell ref="B7:B10"/>
    <mergeCell ref="E1:H1"/>
    <mergeCell ref="A1:D1"/>
    <mergeCell ref="A11:D11"/>
    <mergeCell ref="A12:A19"/>
    <mergeCell ref="B12:B15"/>
    <mergeCell ref="D12:D19"/>
    <mergeCell ref="B16:B19"/>
  </mergeCells>
  <phoneticPr fontId="2" type="noConversion"/>
  <conditionalFormatting sqref="C7:C10">
    <cfRule type="duplicateValues" dxfId="4" priority="6"/>
  </conditionalFormatting>
  <conditionalFormatting sqref="C16:C19">
    <cfRule type="duplicateValues" dxfId="3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45A2-9494-43EE-9877-D3D92035C7DA}">
  <dimension ref="A1:P94"/>
  <sheetViews>
    <sheetView zoomScale="40" zoomScaleNormal="70" workbookViewId="0">
      <selection activeCell="L33" sqref="L33:L34"/>
    </sheetView>
  </sheetViews>
  <sheetFormatPr defaultRowHeight="14" x14ac:dyDescent="0.3"/>
  <cols>
    <col min="2" max="2" width="12.75" customWidth="1"/>
    <col min="3" max="3" width="14.9140625" customWidth="1"/>
    <col min="4" max="4" width="9.08203125" customWidth="1"/>
    <col min="5" max="5" width="8" customWidth="1"/>
    <col min="9" max="9" width="13.5" customWidth="1"/>
    <col min="10" max="10" width="14" customWidth="1"/>
    <col min="11" max="11" width="8.58203125" customWidth="1"/>
    <col min="12" max="12" width="8.33203125" customWidth="1"/>
    <col min="13" max="13" width="9.75" customWidth="1"/>
    <col min="15" max="15" width="8.75" customWidth="1"/>
    <col min="16" max="16" width="12.75" style="19" customWidth="1"/>
  </cols>
  <sheetData>
    <row r="1" spans="1:13" ht="14.5" thickBot="1" x14ac:dyDescent="0.35">
      <c r="A1" s="201" t="s">
        <v>0</v>
      </c>
      <c r="B1" s="202"/>
      <c r="C1" s="202"/>
      <c r="D1" s="202"/>
      <c r="E1" s="201" t="s">
        <v>29</v>
      </c>
      <c r="F1" s="202"/>
      <c r="G1" s="202"/>
      <c r="H1" s="20"/>
      <c r="I1" s="198" t="s">
        <v>30</v>
      </c>
      <c r="J1" s="199"/>
      <c r="K1" s="199"/>
      <c r="L1" s="200"/>
      <c r="M1" s="50"/>
    </row>
    <row r="2" spans="1:13" ht="14.5" thickBot="1" x14ac:dyDescent="0.35">
      <c r="A2" s="3" t="s">
        <v>4</v>
      </c>
      <c r="B2" s="3" t="s">
        <v>5</v>
      </c>
      <c r="C2" s="3" t="s">
        <v>6</v>
      </c>
      <c r="D2" s="4" t="s">
        <v>7</v>
      </c>
      <c r="E2" s="8" t="s">
        <v>42</v>
      </c>
      <c r="F2" s="5" t="s">
        <v>36</v>
      </c>
      <c r="G2" s="5" t="s">
        <v>60</v>
      </c>
      <c r="H2" s="13" t="s">
        <v>75</v>
      </c>
      <c r="I2" s="13" t="s">
        <v>43</v>
      </c>
      <c r="J2" s="5" t="s">
        <v>37</v>
      </c>
      <c r="K2" s="5" t="s">
        <v>61</v>
      </c>
      <c r="L2" s="5" t="s">
        <v>11</v>
      </c>
      <c r="M2" s="45" t="s">
        <v>15</v>
      </c>
    </row>
    <row r="3" spans="1:13" ht="14.5" thickBot="1" x14ac:dyDescent="0.35">
      <c r="A3" s="206">
        <v>1</v>
      </c>
      <c r="B3" s="208" t="s">
        <v>16</v>
      </c>
      <c r="C3" s="5" t="s">
        <v>24</v>
      </c>
      <c r="D3" s="208" t="s">
        <v>34</v>
      </c>
      <c r="E3" s="8">
        <v>2319</v>
      </c>
      <c r="F3" s="32">
        <v>2149</v>
      </c>
      <c r="G3" s="67">
        <f t="shared" ref="G3:G20" si="0">1-(F3/E3)</f>
        <v>7.3307460112117306E-2</v>
      </c>
      <c r="H3" s="67">
        <f>F3/E3</f>
        <v>0.92669253988788269</v>
      </c>
      <c r="I3" s="8">
        <v>671</v>
      </c>
      <c r="J3" s="16">
        <v>433</v>
      </c>
      <c r="K3" s="59">
        <f>1-L3</f>
        <v>0.35469448584202679</v>
      </c>
      <c r="L3" s="62">
        <f t="shared" ref="L3:L20" si="1">J3/I3</f>
        <v>0.64530551415797321</v>
      </c>
      <c r="M3" s="15">
        <f>L3-H3</f>
        <v>-0.28138702572990948</v>
      </c>
    </row>
    <row r="4" spans="1:13" ht="14.5" thickBot="1" x14ac:dyDescent="0.35">
      <c r="A4" s="207"/>
      <c r="B4" s="209"/>
      <c r="C4" s="5" t="s">
        <v>26</v>
      </c>
      <c r="D4" s="209"/>
      <c r="E4" s="10">
        <v>2319</v>
      </c>
      <c r="F4" s="33">
        <v>2093</v>
      </c>
      <c r="G4" s="67">
        <f t="shared" si="0"/>
        <v>9.7455799913755969E-2</v>
      </c>
      <c r="H4" s="67">
        <f t="shared" ref="H4:H20" si="2">F4/E4</f>
        <v>0.90254420008624403</v>
      </c>
      <c r="I4" s="9">
        <v>671</v>
      </c>
      <c r="J4" s="17">
        <v>435</v>
      </c>
      <c r="K4" s="60">
        <f>1-L4</f>
        <v>0.35171385991058124</v>
      </c>
      <c r="L4" s="63">
        <f t="shared" si="1"/>
        <v>0.64828614008941876</v>
      </c>
      <c r="M4" s="15">
        <f t="shared" ref="M4:M20" si="3">L4-H4</f>
        <v>-0.25425805999682527</v>
      </c>
    </row>
    <row r="5" spans="1:13" ht="14.5" thickBot="1" x14ac:dyDescent="0.35">
      <c r="A5" s="207"/>
      <c r="B5" s="209"/>
      <c r="C5" s="21" t="s">
        <v>17</v>
      </c>
      <c r="D5" s="209"/>
      <c r="E5" s="10">
        <v>2319</v>
      </c>
      <c r="F5" s="33">
        <v>2187</v>
      </c>
      <c r="G5" s="67">
        <f t="shared" si="0"/>
        <v>5.6921086675291055E-2</v>
      </c>
      <c r="H5" s="67">
        <f t="shared" si="2"/>
        <v>0.94307891332470895</v>
      </c>
      <c r="I5" s="10">
        <v>671</v>
      </c>
      <c r="J5" s="17">
        <v>647</v>
      </c>
      <c r="K5" s="60">
        <f t="shared" ref="K5:K20" si="4">1-L5</f>
        <v>3.5767511177347222E-2</v>
      </c>
      <c r="L5" s="63">
        <f t="shared" si="1"/>
        <v>0.96423248882265278</v>
      </c>
      <c r="M5" s="15">
        <f t="shared" si="3"/>
        <v>2.1153575497943833E-2</v>
      </c>
    </row>
    <row r="6" spans="1:13" ht="14.5" thickBot="1" x14ac:dyDescent="0.35">
      <c r="A6" s="207"/>
      <c r="B6" s="210"/>
      <c r="C6" s="22" t="s">
        <v>18</v>
      </c>
      <c r="D6" s="209"/>
      <c r="E6" s="23">
        <v>2319</v>
      </c>
      <c r="F6" s="52">
        <v>2182</v>
      </c>
      <c r="G6" s="67">
        <f t="shared" si="0"/>
        <v>5.907718844329457E-2</v>
      </c>
      <c r="H6" s="67">
        <f t="shared" si="2"/>
        <v>0.94092281155670543</v>
      </c>
      <c r="I6" s="23">
        <v>671</v>
      </c>
      <c r="J6" s="46">
        <v>645</v>
      </c>
      <c r="K6" s="61">
        <f t="shared" si="4"/>
        <v>3.8748137108792879E-2</v>
      </c>
      <c r="L6" s="57">
        <f t="shared" si="1"/>
        <v>0.96125186289120712</v>
      </c>
      <c r="M6" s="15">
        <f t="shared" si="3"/>
        <v>2.0329051334501691E-2</v>
      </c>
    </row>
    <row r="7" spans="1:13" ht="15" thickTop="1" thickBot="1" x14ac:dyDescent="0.35">
      <c r="A7" s="207"/>
      <c r="B7" s="209" t="s">
        <v>19</v>
      </c>
      <c r="C7" s="24" t="s">
        <v>20</v>
      </c>
      <c r="D7" s="209"/>
      <c r="E7" s="10">
        <v>2319</v>
      </c>
      <c r="F7" s="33">
        <v>1452</v>
      </c>
      <c r="G7" s="67">
        <f t="shared" si="0"/>
        <v>0.37386804657179817</v>
      </c>
      <c r="H7" s="67">
        <f t="shared" si="2"/>
        <v>0.62613195342820183</v>
      </c>
      <c r="I7" s="10">
        <v>671</v>
      </c>
      <c r="J7" s="17">
        <v>411</v>
      </c>
      <c r="K7" s="60">
        <f t="shared" si="4"/>
        <v>0.38748137108792846</v>
      </c>
      <c r="L7" s="63">
        <f t="shared" si="1"/>
        <v>0.61251862891207154</v>
      </c>
      <c r="M7" s="15">
        <f t="shared" si="3"/>
        <v>-1.3613324516130287E-2</v>
      </c>
    </row>
    <row r="8" spans="1:13" ht="14.5" thickBot="1" x14ac:dyDescent="0.35">
      <c r="A8" s="207"/>
      <c r="B8" s="209"/>
      <c r="C8" s="2" t="s">
        <v>21</v>
      </c>
      <c r="D8" s="209"/>
      <c r="E8" s="10">
        <v>2319</v>
      </c>
      <c r="F8" s="33">
        <v>1016</v>
      </c>
      <c r="G8" s="67">
        <f t="shared" si="0"/>
        <v>0.56188012074169902</v>
      </c>
      <c r="H8" s="67">
        <f t="shared" si="2"/>
        <v>0.43811987925830098</v>
      </c>
      <c r="I8" s="10">
        <v>671</v>
      </c>
      <c r="J8" s="17">
        <v>269</v>
      </c>
      <c r="K8" s="60">
        <f t="shared" si="4"/>
        <v>0.59910581222056636</v>
      </c>
      <c r="L8" s="63">
        <f t="shared" si="1"/>
        <v>0.4008941877794337</v>
      </c>
      <c r="M8" s="15">
        <f t="shared" si="3"/>
        <v>-3.7225691478867284E-2</v>
      </c>
    </row>
    <row r="9" spans="1:13" ht="14.5" thickBot="1" x14ac:dyDescent="0.35">
      <c r="A9" s="207"/>
      <c r="B9" s="209"/>
      <c r="C9" s="2" t="s">
        <v>22</v>
      </c>
      <c r="D9" s="209"/>
      <c r="E9" s="10">
        <v>2319</v>
      </c>
      <c r="F9" s="33">
        <v>1221</v>
      </c>
      <c r="G9" s="67">
        <f t="shared" si="0"/>
        <v>0.47347994825355755</v>
      </c>
      <c r="H9" s="67">
        <f t="shared" si="2"/>
        <v>0.52652005174644245</v>
      </c>
      <c r="I9" s="10">
        <v>671</v>
      </c>
      <c r="J9" s="17">
        <v>337</v>
      </c>
      <c r="K9" s="60">
        <f t="shared" si="4"/>
        <v>0.49776453055141578</v>
      </c>
      <c r="L9" s="63">
        <f t="shared" si="1"/>
        <v>0.50223546944858422</v>
      </c>
      <c r="M9" s="15">
        <f t="shared" si="3"/>
        <v>-2.4284582297858237E-2</v>
      </c>
    </row>
    <row r="10" spans="1:13" ht="14.5" thickBot="1" x14ac:dyDescent="0.35">
      <c r="A10" s="207"/>
      <c r="B10" s="209"/>
      <c r="C10" s="2" t="s">
        <v>23</v>
      </c>
      <c r="D10" s="209"/>
      <c r="E10" s="12">
        <v>2319</v>
      </c>
      <c r="F10" s="53">
        <v>1056</v>
      </c>
      <c r="G10" s="67">
        <f t="shared" si="0"/>
        <v>0.54463130659767134</v>
      </c>
      <c r="H10" s="67">
        <f t="shared" si="2"/>
        <v>0.45536869340232861</v>
      </c>
      <c r="I10" s="12">
        <v>671</v>
      </c>
      <c r="J10" s="18">
        <v>304</v>
      </c>
      <c r="K10" s="60">
        <f t="shared" si="4"/>
        <v>0.5469448584202683</v>
      </c>
      <c r="L10" s="64">
        <f t="shared" si="1"/>
        <v>0.45305514157973176</v>
      </c>
      <c r="M10" s="15">
        <f t="shared" si="3"/>
        <v>-2.3135518225968488E-3</v>
      </c>
    </row>
    <row r="11" spans="1:13" ht="14.5" thickBot="1" x14ac:dyDescent="0.35">
      <c r="A11" s="203" t="s">
        <v>31</v>
      </c>
      <c r="B11" s="204"/>
      <c r="C11" s="204"/>
      <c r="D11" s="205"/>
      <c r="E11" s="39">
        <v>2319</v>
      </c>
      <c r="F11" s="55">
        <f>AVERAGE(F3:F10)</f>
        <v>1669.5</v>
      </c>
      <c r="G11" s="67">
        <f t="shared" si="0"/>
        <v>0.28007761966364808</v>
      </c>
      <c r="H11" s="67">
        <f t="shared" si="2"/>
        <v>0.71992238033635192</v>
      </c>
      <c r="I11" s="39">
        <v>671</v>
      </c>
      <c r="J11" s="49">
        <f>AVERAGE(J3:J10)</f>
        <v>435.125</v>
      </c>
      <c r="K11" s="58">
        <f t="shared" si="4"/>
        <v>0.35152757078986585</v>
      </c>
      <c r="L11" s="65">
        <f t="shared" si="1"/>
        <v>0.64847242921013415</v>
      </c>
      <c r="M11" s="15">
        <f t="shared" si="3"/>
        <v>-7.144995112621777E-2</v>
      </c>
    </row>
    <row r="12" spans="1:13" ht="14.5" thickBot="1" x14ac:dyDescent="0.35">
      <c r="A12" s="206">
        <v>2</v>
      </c>
      <c r="B12" s="208" t="s">
        <v>16</v>
      </c>
      <c r="C12" s="5" t="s">
        <v>24</v>
      </c>
      <c r="D12" s="208" t="s">
        <v>35</v>
      </c>
      <c r="E12" s="10">
        <v>395</v>
      </c>
      <c r="F12" s="8">
        <v>349</v>
      </c>
      <c r="G12" s="67">
        <f t="shared" si="0"/>
        <v>0.1164556962025316</v>
      </c>
      <c r="H12" s="67">
        <f t="shared" si="2"/>
        <v>0.8835443037974684</v>
      </c>
      <c r="I12" s="8">
        <v>116</v>
      </c>
      <c r="J12" s="13">
        <v>49</v>
      </c>
      <c r="K12" s="60">
        <f t="shared" si="4"/>
        <v>0.57758620689655171</v>
      </c>
      <c r="L12" s="62">
        <f t="shared" si="1"/>
        <v>0.42241379310344829</v>
      </c>
      <c r="M12" s="15">
        <f t="shared" si="3"/>
        <v>-0.46113051069402011</v>
      </c>
    </row>
    <row r="13" spans="1:13" ht="14.5" thickBot="1" x14ac:dyDescent="0.35">
      <c r="A13" s="207"/>
      <c r="B13" s="209"/>
      <c r="C13" s="5" t="s">
        <v>26</v>
      </c>
      <c r="D13" s="209"/>
      <c r="E13" s="10">
        <v>395</v>
      </c>
      <c r="F13" s="10">
        <v>332</v>
      </c>
      <c r="G13" s="67">
        <f t="shared" si="0"/>
        <v>0.15949367088607591</v>
      </c>
      <c r="H13" s="67">
        <f t="shared" si="2"/>
        <v>0.84050632911392409</v>
      </c>
      <c r="I13" s="10">
        <v>116</v>
      </c>
      <c r="J13" s="21">
        <v>47</v>
      </c>
      <c r="K13" s="60">
        <f t="shared" si="4"/>
        <v>0.59482758620689657</v>
      </c>
      <c r="L13" s="63">
        <f t="shared" si="1"/>
        <v>0.40517241379310343</v>
      </c>
      <c r="M13" s="15">
        <f t="shared" si="3"/>
        <v>-0.43533391532082066</v>
      </c>
    </row>
    <row r="14" spans="1:13" ht="14.5" thickBot="1" x14ac:dyDescent="0.35">
      <c r="A14" s="207"/>
      <c r="B14" s="209"/>
      <c r="C14" s="21" t="s">
        <v>17</v>
      </c>
      <c r="D14" s="209"/>
      <c r="E14" s="10">
        <v>395</v>
      </c>
      <c r="F14" s="10">
        <v>357</v>
      </c>
      <c r="G14" s="67">
        <f t="shared" si="0"/>
        <v>9.6202531645569578E-2</v>
      </c>
      <c r="H14" s="67">
        <f t="shared" si="2"/>
        <v>0.90379746835443042</v>
      </c>
      <c r="I14" s="10">
        <v>116</v>
      </c>
      <c r="J14" s="21">
        <v>111</v>
      </c>
      <c r="K14" s="60">
        <f t="shared" si="4"/>
        <v>4.31034482758621E-2</v>
      </c>
      <c r="L14" s="63">
        <f t="shared" si="1"/>
        <v>0.9568965517241379</v>
      </c>
      <c r="M14" s="15">
        <f t="shared" si="3"/>
        <v>5.3099083369707478E-2</v>
      </c>
    </row>
    <row r="15" spans="1:13" ht="14.5" thickBot="1" x14ac:dyDescent="0.35">
      <c r="A15" s="207"/>
      <c r="B15" s="210"/>
      <c r="C15" s="22" t="s">
        <v>18</v>
      </c>
      <c r="D15" s="209"/>
      <c r="E15" s="23">
        <v>395</v>
      </c>
      <c r="F15" s="23">
        <v>352</v>
      </c>
      <c r="G15" s="67">
        <f t="shared" si="0"/>
        <v>0.10886075949367091</v>
      </c>
      <c r="H15" s="67">
        <f t="shared" si="2"/>
        <v>0.89113924050632909</v>
      </c>
      <c r="I15" s="23">
        <v>116</v>
      </c>
      <c r="J15" s="48">
        <v>108</v>
      </c>
      <c r="K15" s="61">
        <f t="shared" si="4"/>
        <v>6.8965517241379337E-2</v>
      </c>
      <c r="L15" s="57">
        <f t="shared" si="1"/>
        <v>0.93103448275862066</v>
      </c>
      <c r="M15" s="15">
        <f t="shared" si="3"/>
        <v>3.9895242252291574E-2</v>
      </c>
    </row>
    <row r="16" spans="1:13" ht="15" thickTop="1" thickBot="1" x14ac:dyDescent="0.35">
      <c r="A16" s="207"/>
      <c r="B16" s="209" t="s">
        <v>19</v>
      </c>
      <c r="C16" s="24" t="s">
        <v>20</v>
      </c>
      <c r="D16" s="209"/>
      <c r="E16" s="10">
        <v>395</v>
      </c>
      <c r="F16" s="10">
        <v>109</v>
      </c>
      <c r="G16" s="67">
        <f t="shared" si="0"/>
        <v>0.72405063291139238</v>
      </c>
      <c r="H16" s="67">
        <f t="shared" si="2"/>
        <v>0.27594936708860762</v>
      </c>
      <c r="I16" s="10">
        <v>116</v>
      </c>
      <c r="J16" s="21">
        <v>31</v>
      </c>
      <c r="K16" s="60">
        <f t="shared" si="4"/>
        <v>0.73275862068965525</v>
      </c>
      <c r="L16" s="63">
        <f t="shared" si="1"/>
        <v>0.26724137931034481</v>
      </c>
      <c r="M16" s="15">
        <f t="shared" si="3"/>
        <v>-8.7079877782628157E-3</v>
      </c>
    </row>
    <row r="17" spans="1:16" ht="14.5" thickBot="1" x14ac:dyDescent="0.35">
      <c r="A17" s="207"/>
      <c r="B17" s="209"/>
      <c r="C17" s="2" t="s">
        <v>21</v>
      </c>
      <c r="D17" s="209"/>
      <c r="E17" s="10">
        <v>395</v>
      </c>
      <c r="F17" s="10">
        <v>35</v>
      </c>
      <c r="G17" s="67">
        <f t="shared" si="0"/>
        <v>0.91139240506329111</v>
      </c>
      <c r="H17" s="67">
        <f t="shared" si="2"/>
        <v>8.8607594936708861E-2</v>
      </c>
      <c r="I17" s="10">
        <v>116</v>
      </c>
      <c r="J17" s="21">
        <v>9</v>
      </c>
      <c r="K17" s="60">
        <f t="shared" si="4"/>
        <v>0.92241379310344829</v>
      </c>
      <c r="L17" s="63">
        <f t="shared" si="1"/>
        <v>7.7586206896551727E-2</v>
      </c>
      <c r="M17" s="15">
        <f t="shared" si="3"/>
        <v>-1.1021388040157135E-2</v>
      </c>
    </row>
    <row r="18" spans="1:16" ht="14.5" thickBot="1" x14ac:dyDescent="0.35">
      <c r="A18" s="207"/>
      <c r="B18" s="209"/>
      <c r="C18" s="2" t="s">
        <v>22</v>
      </c>
      <c r="D18" s="209"/>
      <c r="E18" s="10">
        <v>395</v>
      </c>
      <c r="F18" s="10">
        <v>59</v>
      </c>
      <c r="G18" s="67">
        <f t="shared" si="0"/>
        <v>0.85063291139240504</v>
      </c>
      <c r="H18" s="67">
        <f t="shared" si="2"/>
        <v>0.14936708860759493</v>
      </c>
      <c r="I18" s="10">
        <v>116</v>
      </c>
      <c r="J18" s="21">
        <v>19</v>
      </c>
      <c r="K18" s="60">
        <f t="shared" si="4"/>
        <v>0.8362068965517242</v>
      </c>
      <c r="L18" s="63">
        <f t="shared" si="1"/>
        <v>0.16379310344827586</v>
      </c>
      <c r="M18" s="15">
        <f t="shared" si="3"/>
        <v>1.4426014840680929E-2</v>
      </c>
    </row>
    <row r="19" spans="1:16" ht="14.5" thickBot="1" x14ac:dyDescent="0.35">
      <c r="A19" s="211"/>
      <c r="B19" s="212"/>
      <c r="C19" s="2" t="s">
        <v>23</v>
      </c>
      <c r="D19" s="212"/>
      <c r="E19" s="12">
        <v>395</v>
      </c>
      <c r="F19" s="12">
        <v>41</v>
      </c>
      <c r="G19" s="67">
        <f t="shared" si="0"/>
        <v>0.89620253164556962</v>
      </c>
      <c r="H19" s="67">
        <f t="shared" si="2"/>
        <v>0.10379746835443038</v>
      </c>
      <c r="I19" s="12">
        <v>116</v>
      </c>
      <c r="J19" s="3">
        <v>16</v>
      </c>
      <c r="K19" s="60">
        <f t="shared" si="4"/>
        <v>0.86206896551724133</v>
      </c>
      <c r="L19" s="64">
        <f t="shared" si="1"/>
        <v>0.13793103448275862</v>
      </c>
      <c r="M19" s="15">
        <f t="shared" si="3"/>
        <v>3.4133566128328241E-2</v>
      </c>
    </row>
    <row r="20" spans="1:16" ht="14.5" thickBot="1" x14ac:dyDescent="0.35">
      <c r="A20" s="203" t="s">
        <v>31</v>
      </c>
      <c r="B20" s="204"/>
      <c r="C20" s="204"/>
      <c r="D20" s="205"/>
      <c r="E20" s="39">
        <v>395</v>
      </c>
      <c r="F20" s="54">
        <f>AVERAGE(F12:F19)</f>
        <v>204.25</v>
      </c>
      <c r="G20" s="191">
        <f t="shared" si="0"/>
        <v>0.48291139240506331</v>
      </c>
      <c r="H20" s="191">
        <f t="shared" si="2"/>
        <v>0.51708860759493669</v>
      </c>
      <c r="I20" s="56">
        <v>116</v>
      </c>
      <c r="J20" s="47">
        <f>AVERAGE(J12:J19)</f>
        <v>48.75</v>
      </c>
      <c r="K20" s="58">
        <f t="shared" si="4"/>
        <v>0.57974137931034475</v>
      </c>
      <c r="L20" s="66">
        <f t="shared" si="1"/>
        <v>0.42025862068965519</v>
      </c>
      <c r="M20" s="192">
        <f t="shared" si="3"/>
        <v>-9.6829986905281495E-2</v>
      </c>
      <c r="P20"/>
    </row>
    <row r="23" spans="1:16" x14ac:dyDescent="0.3">
      <c r="P23"/>
    </row>
    <row r="24" spans="1:16" x14ac:dyDescent="0.3">
      <c r="P24"/>
    </row>
    <row r="25" spans="1:16" x14ac:dyDescent="0.3">
      <c r="P25"/>
    </row>
    <row r="26" spans="1:16" x14ac:dyDescent="0.3">
      <c r="P26"/>
    </row>
    <row r="27" spans="1:16" x14ac:dyDescent="0.3">
      <c r="P27"/>
    </row>
    <row r="28" spans="1:16" x14ac:dyDescent="0.3">
      <c r="P28"/>
    </row>
    <row r="29" spans="1:16" x14ac:dyDescent="0.3">
      <c r="P29"/>
    </row>
    <row r="30" spans="1:16" x14ac:dyDescent="0.3">
      <c r="P30"/>
    </row>
    <row r="31" spans="1:16" x14ac:dyDescent="0.3">
      <c r="P31"/>
    </row>
    <row r="32" spans="1:16" x14ac:dyDescent="0.3">
      <c r="P32"/>
    </row>
    <row r="33" spans="6:16" x14ac:dyDescent="0.3">
      <c r="P33"/>
    </row>
    <row r="34" spans="6:16" x14ac:dyDescent="0.3">
      <c r="P34"/>
    </row>
    <row r="35" spans="6:16" x14ac:dyDescent="0.3">
      <c r="P35"/>
    </row>
    <row r="36" spans="6:16" x14ac:dyDescent="0.3">
      <c r="P36"/>
    </row>
    <row r="37" spans="6:16" x14ac:dyDescent="0.3">
      <c r="P37"/>
    </row>
    <row r="38" spans="6:16" x14ac:dyDescent="0.3">
      <c r="P38"/>
    </row>
    <row r="39" spans="6:16" x14ac:dyDescent="0.3">
      <c r="P39"/>
    </row>
    <row r="40" spans="6:16" x14ac:dyDescent="0.3">
      <c r="P40"/>
    </row>
    <row r="41" spans="6:16" x14ac:dyDescent="0.3">
      <c r="P41"/>
    </row>
    <row r="42" spans="6:16" x14ac:dyDescent="0.3">
      <c r="P42"/>
    </row>
    <row r="43" spans="6:16" x14ac:dyDescent="0.3">
      <c r="F43" s="35"/>
      <c r="P43"/>
    </row>
    <row r="44" spans="6:16" x14ac:dyDescent="0.3">
      <c r="F44" s="35"/>
      <c r="P44"/>
    </row>
    <row r="45" spans="6:16" x14ac:dyDescent="0.3">
      <c r="F45" s="35"/>
      <c r="P45"/>
    </row>
    <row r="46" spans="6:16" x14ac:dyDescent="0.3">
      <c r="P46"/>
    </row>
    <row r="47" spans="6:16" x14ac:dyDescent="0.3">
      <c r="P47"/>
    </row>
    <row r="48" spans="6:16" x14ac:dyDescent="0.3">
      <c r="P48"/>
    </row>
    <row r="49" spans="3:16" x14ac:dyDescent="0.3">
      <c r="P49"/>
    </row>
    <row r="50" spans="3:16" x14ac:dyDescent="0.3">
      <c r="P50"/>
    </row>
    <row r="51" spans="3:16" x14ac:dyDescent="0.3">
      <c r="K51" s="19"/>
      <c r="O51" s="19"/>
      <c r="P51"/>
    </row>
    <row r="52" spans="3:16" x14ac:dyDescent="0.3">
      <c r="C52" s="19"/>
      <c r="G52" s="19"/>
      <c r="P52"/>
    </row>
    <row r="53" spans="3:16" x14ac:dyDescent="0.3">
      <c r="G53" s="19"/>
      <c r="P53"/>
    </row>
    <row r="54" spans="3:16" x14ac:dyDescent="0.3">
      <c r="C54" s="19"/>
      <c r="G54" s="19"/>
      <c r="P54"/>
    </row>
    <row r="55" spans="3:16" x14ac:dyDescent="0.3">
      <c r="G55" s="19"/>
      <c r="P55"/>
    </row>
    <row r="56" spans="3:16" x14ac:dyDescent="0.3">
      <c r="G56" s="19"/>
      <c r="P56"/>
    </row>
    <row r="57" spans="3:16" x14ac:dyDescent="0.3">
      <c r="G57" s="19"/>
      <c r="P57"/>
    </row>
    <row r="58" spans="3:16" x14ac:dyDescent="0.3">
      <c r="G58" s="19"/>
      <c r="P58"/>
    </row>
    <row r="59" spans="3:16" x14ac:dyDescent="0.3">
      <c r="H59" s="19"/>
      <c r="P59"/>
    </row>
    <row r="60" spans="3:16" x14ac:dyDescent="0.3">
      <c r="H60" s="19"/>
      <c r="P60"/>
    </row>
    <row r="61" spans="3:16" x14ac:dyDescent="0.3">
      <c r="H61" s="19"/>
      <c r="P61"/>
    </row>
    <row r="62" spans="3:16" x14ac:dyDescent="0.3">
      <c r="H62" s="19"/>
      <c r="P62"/>
    </row>
    <row r="63" spans="3:16" x14ac:dyDescent="0.3">
      <c r="H63" s="19"/>
      <c r="P63"/>
    </row>
    <row r="64" spans="3:16" x14ac:dyDescent="0.3">
      <c r="H64" s="19"/>
      <c r="P64"/>
    </row>
    <row r="65" spans="2:16" x14ac:dyDescent="0.3">
      <c r="H65" s="19"/>
      <c r="P65"/>
    </row>
    <row r="66" spans="2:16" x14ac:dyDescent="0.3">
      <c r="H66" s="19"/>
      <c r="P66"/>
    </row>
    <row r="67" spans="2:16" x14ac:dyDescent="0.3">
      <c r="H67" s="19"/>
      <c r="P67"/>
    </row>
    <row r="68" spans="2:16" x14ac:dyDescent="0.3">
      <c r="H68" s="19"/>
      <c r="P68"/>
    </row>
    <row r="69" spans="2:16" x14ac:dyDescent="0.3">
      <c r="H69" s="19"/>
      <c r="P69"/>
    </row>
    <row r="70" spans="2:16" x14ac:dyDescent="0.3">
      <c r="H70" s="19"/>
      <c r="P70"/>
    </row>
    <row r="71" spans="2:16" x14ac:dyDescent="0.3">
      <c r="B71" t="s">
        <v>81</v>
      </c>
      <c r="H71" s="19"/>
      <c r="P71"/>
    </row>
    <row r="72" spans="2:16" x14ac:dyDescent="0.3">
      <c r="H72" s="19"/>
      <c r="P72"/>
    </row>
    <row r="73" spans="2:16" ht="15" customHeight="1" x14ac:dyDescent="0.3">
      <c r="H73" s="19"/>
      <c r="P73"/>
    </row>
    <row r="74" spans="2:16" x14ac:dyDescent="0.3">
      <c r="H74" s="19"/>
      <c r="P74"/>
    </row>
    <row r="75" spans="2:16" x14ac:dyDescent="0.3">
      <c r="H75" s="19"/>
      <c r="P75"/>
    </row>
    <row r="76" spans="2:16" x14ac:dyDescent="0.3">
      <c r="H76" s="19"/>
      <c r="P76"/>
    </row>
    <row r="77" spans="2:16" x14ac:dyDescent="0.3">
      <c r="H77" s="19"/>
      <c r="P77"/>
    </row>
    <row r="78" spans="2:16" x14ac:dyDescent="0.3">
      <c r="H78" s="19"/>
      <c r="P78"/>
    </row>
    <row r="79" spans="2:16" x14ac:dyDescent="0.3">
      <c r="H79" s="19"/>
      <c r="P79"/>
    </row>
    <row r="80" spans="2:16" x14ac:dyDescent="0.3">
      <c r="H80" s="19"/>
      <c r="P80"/>
    </row>
    <row r="81" spans="8:16" x14ac:dyDescent="0.3">
      <c r="H81" s="19"/>
      <c r="P81"/>
    </row>
    <row r="82" spans="8:16" x14ac:dyDescent="0.3">
      <c r="H82" s="19"/>
      <c r="P82"/>
    </row>
    <row r="83" spans="8:16" x14ac:dyDescent="0.3">
      <c r="H83" s="19"/>
      <c r="P83"/>
    </row>
    <row r="84" spans="8:16" x14ac:dyDescent="0.3">
      <c r="H84" s="19"/>
      <c r="P84"/>
    </row>
    <row r="85" spans="8:16" x14ac:dyDescent="0.3">
      <c r="H85" s="19"/>
      <c r="P85"/>
    </row>
    <row r="86" spans="8:16" x14ac:dyDescent="0.3">
      <c r="H86" s="19"/>
      <c r="P86"/>
    </row>
    <row r="87" spans="8:16" x14ac:dyDescent="0.3">
      <c r="H87" s="19"/>
      <c r="P87"/>
    </row>
    <row r="88" spans="8:16" x14ac:dyDescent="0.3">
      <c r="H88" s="19"/>
      <c r="P88"/>
    </row>
    <row r="89" spans="8:16" x14ac:dyDescent="0.3">
      <c r="H89" s="19"/>
      <c r="P89"/>
    </row>
    <row r="90" spans="8:16" x14ac:dyDescent="0.3">
      <c r="H90" s="19"/>
      <c r="P90"/>
    </row>
    <row r="91" spans="8:16" x14ac:dyDescent="0.3">
      <c r="H91" s="19"/>
      <c r="P91"/>
    </row>
    <row r="92" spans="8:16" x14ac:dyDescent="0.3">
      <c r="H92" s="19"/>
      <c r="P92"/>
    </row>
    <row r="93" spans="8:16" x14ac:dyDescent="0.3">
      <c r="H93" s="19"/>
      <c r="P93"/>
    </row>
    <row r="94" spans="8:16" x14ac:dyDescent="0.3">
      <c r="H94" s="19"/>
      <c r="P94"/>
    </row>
  </sheetData>
  <mergeCells count="13">
    <mergeCell ref="I1:L1"/>
    <mergeCell ref="E1:G1"/>
    <mergeCell ref="A1:D1"/>
    <mergeCell ref="A11:D11"/>
    <mergeCell ref="A20:D20"/>
    <mergeCell ref="A3:A10"/>
    <mergeCell ref="B3:B6"/>
    <mergeCell ref="D3:D10"/>
    <mergeCell ref="B7:B10"/>
    <mergeCell ref="A12:A19"/>
    <mergeCell ref="B12:B15"/>
    <mergeCell ref="D12:D19"/>
    <mergeCell ref="B16:B19"/>
  </mergeCells>
  <phoneticPr fontId="2" type="noConversion"/>
  <conditionalFormatting sqref="C7:C10">
    <cfRule type="duplicateValues" dxfId="2" priority="1"/>
  </conditionalFormatting>
  <conditionalFormatting sqref="C16:C19">
    <cfRule type="duplicateValues" dxfId="1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D723-6F22-46F4-B0ED-639C93548B82}">
  <dimension ref="F32:X43"/>
  <sheetViews>
    <sheetView topLeftCell="D26" zoomScale="70" zoomScaleNormal="70" workbookViewId="0">
      <selection activeCell="K19" sqref="K19"/>
    </sheetView>
  </sheetViews>
  <sheetFormatPr defaultRowHeight="14" x14ac:dyDescent="0.3"/>
  <cols>
    <col min="5" max="5" width="13.75" customWidth="1"/>
    <col min="6" max="6" width="16.75" customWidth="1"/>
    <col min="9" max="9" width="8.6640625" customWidth="1"/>
    <col min="13" max="13" width="11.33203125" customWidth="1"/>
    <col min="14" max="14" width="12.6640625" customWidth="1"/>
    <col min="16" max="16" width="10.5" customWidth="1"/>
  </cols>
  <sheetData>
    <row r="32" spans="6:24" x14ac:dyDescent="0.3">
      <c r="F32" s="219" t="s">
        <v>6</v>
      </c>
      <c r="G32" s="214" t="s">
        <v>76</v>
      </c>
      <c r="H32" s="215"/>
      <c r="I32" s="215"/>
      <c r="J32" s="215"/>
      <c r="K32" s="215"/>
      <c r="L32" s="216"/>
      <c r="M32" s="215" t="s">
        <v>77</v>
      </c>
      <c r="N32" s="215"/>
      <c r="O32" s="215"/>
      <c r="P32" s="215"/>
      <c r="Q32" s="215"/>
      <c r="R32" s="215"/>
      <c r="S32" s="214" t="s">
        <v>89</v>
      </c>
      <c r="T32" s="215"/>
      <c r="U32" s="215"/>
      <c r="V32" s="215"/>
      <c r="W32" s="215"/>
      <c r="X32" s="215"/>
    </row>
    <row r="33" spans="6:24" x14ac:dyDescent="0.3">
      <c r="F33" s="220"/>
      <c r="G33" s="217" t="s">
        <v>92</v>
      </c>
      <c r="H33" s="213"/>
      <c r="I33" s="218"/>
      <c r="J33" s="213" t="s">
        <v>93</v>
      </c>
      <c r="K33" s="213"/>
      <c r="L33" s="218"/>
      <c r="M33" s="217" t="s">
        <v>92</v>
      </c>
      <c r="N33" s="213"/>
      <c r="O33" s="218"/>
      <c r="P33" s="213" t="s">
        <v>93</v>
      </c>
      <c r="Q33" s="213"/>
      <c r="R33" s="213"/>
      <c r="S33" s="217" t="s">
        <v>92</v>
      </c>
      <c r="T33" s="213"/>
      <c r="U33" s="218"/>
      <c r="V33" s="213" t="s">
        <v>93</v>
      </c>
      <c r="W33" s="213"/>
      <c r="X33" s="213"/>
    </row>
    <row r="34" spans="6:24" x14ac:dyDescent="0.3">
      <c r="F34" s="221"/>
      <c r="G34" s="132" t="s">
        <v>83</v>
      </c>
      <c r="H34" s="109" t="s">
        <v>84</v>
      </c>
      <c r="I34" s="133" t="s">
        <v>15</v>
      </c>
      <c r="J34" s="109" t="s">
        <v>83</v>
      </c>
      <c r="K34" s="109" t="s">
        <v>84</v>
      </c>
      <c r="L34" s="133" t="s">
        <v>15</v>
      </c>
      <c r="M34" s="132" t="s">
        <v>87</v>
      </c>
      <c r="N34" s="109" t="s">
        <v>88</v>
      </c>
      <c r="O34" s="133" t="s">
        <v>15</v>
      </c>
      <c r="P34" s="109" t="s">
        <v>87</v>
      </c>
      <c r="Q34" s="109" t="s">
        <v>88</v>
      </c>
      <c r="R34" s="109" t="s">
        <v>15</v>
      </c>
      <c r="S34" s="132" t="s">
        <v>85</v>
      </c>
      <c r="T34" s="109" t="s">
        <v>86</v>
      </c>
      <c r="U34" s="133" t="s">
        <v>15</v>
      </c>
      <c r="V34" s="109" t="s">
        <v>85</v>
      </c>
      <c r="W34" s="109" t="s">
        <v>86</v>
      </c>
      <c r="X34" s="109" t="s">
        <v>15</v>
      </c>
    </row>
    <row r="35" spans="6:24" x14ac:dyDescent="0.3">
      <c r="F35" s="110" t="s">
        <v>25</v>
      </c>
      <c r="G35" s="134">
        <v>0.22711912137426082</v>
      </c>
      <c r="H35" s="114">
        <v>0.21999296022527282</v>
      </c>
      <c r="I35" s="135">
        <v>7.1261611489880083E-3</v>
      </c>
      <c r="J35" s="147">
        <v>0.24586288416075652</v>
      </c>
      <c r="K35" s="142">
        <v>0.28969006957621757</v>
      </c>
      <c r="L35" s="143">
        <v>-4.3827185415461045E-2</v>
      </c>
      <c r="M35" s="150">
        <v>0.24233384209796027</v>
      </c>
      <c r="N35" s="142">
        <v>0.5</v>
      </c>
      <c r="O35" s="143">
        <v>-0.25766615790203973</v>
      </c>
      <c r="P35" s="147">
        <v>0.3483035889390077</v>
      </c>
      <c r="Q35" s="142">
        <v>0.76056338028169013</v>
      </c>
      <c r="R35" s="147">
        <v>-0.41225979134268242</v>
      </c>
      <c r="S35" s="151">
        <v>7.3307460112117306E-2</v>
      </c>
      <c r="T35" s="142">
        <v>0.35469448584202679</v>
      </c>
      <c r="U35" s="143">
        <v>-0.28138702572990948</v>
      </c>
      <c r="V35" s="147">
        <v>0.1164556962025316</v>
      </c>
      <c r="W35" s="142">
        <v>0.57758620689655171</v>
      </c>
      <c r="X35" s="147">
        <v>-0.46113051069402011</v>
      </c>
    </row>
    <row r="36" spans="6:24" x14ac:dyDescent="0.3">
      <c r="F36" s="111" t="s">
        <v>26</v>
      </c>
      <c r="G36" s="136">
        <v>0.1717825964517038</v>
      </c>
      <c r="H36" s="97">
        <v>0.17370644139387537</v>
      </c>
      <c r="I36" s="137">
        <v>-1.9238449421715709E-3</v>
      </c>
      <c r="J36" s="97">
        <v>0.20390070921985815</v>
      </c>
      <c r="K36" s="97">
        <v>0.22896900695762179</v>
      </c>
      <c r="L36" s="137">
        <v>-2.5068297737763645E-2</v>
      </c>
      <c r="M36" s="151">
        <v>0.18627723047037603</v>
      </c>
      <c r="N36" s="96">
        <v>0.46346153846153848</v>
      </c>
      <c r="O36" s="144">
        <v>-0.27718430799116245</v>
      </c>
      <c r="P36" s="95">
        <v>0.27750539321435574</v>
      </c>
      <c r="Q36" s="96">
        <v>0.6901408450704225</v>
      </c>
      <c r="R36" s="95">
        <v>-0.41263545185606681</v>
      </c>
      <c r="S36" s="151">
        <v>9.7455799913755969E-2</v>
      </c>
      <c r="T36" s="96">
        <v>0.35171385991058124</v>
      </c>
      <c r="U36" s="144">
        <v>-0.25425805999682527</v>
      </c>
      <c r="V36" s="95">
        <v>0.15949367088607591</v>
      </c>
      <c r="W36" s="96">
        <v>0.59482758620689657</v>
      </c>
      <c r="X36" s="95">
        <v>-0.43533391532082066</v>
      </c>
    </row>
    <row r="37" spans="6:24" x14ac:dyDescent="0.3">
      <c r="F37" s="111" t="s">
        <v>17</v>
      </c>
      <c r="G37" s="136">
        <v>4.9281892424669071E-2</v>
      </c>
      <c r="H37" s="97">
        <v>4.8574445617740269E-2</v>
      </c>
      <c r="I37" s="137">
        <v>7.0744680692880202E-4</v>
      </c>
      <c r="J37" s="95">
        <v>6.0283687943262443E-2</v>
      </c>
      <c r="K37" s="96">
        <v>8.2858950031625578E-2</v>
      </c>
      <c r="L37" s="144">
        <v>-2.2575262088363135E-2</v>
      </c>
      <c r="M37" s="151">
        <v>5.9733592340779795E-2</v>
      </c>
      <c r="N37" s="96">
        <v>0.26730769230769236</v>
      </c>
      <c r="O37" s="144">
        <v>-0.20757409996691256</v>
      </c>
      <c r="P37" s="95">
        <v>0.10041184545989412</v>
      </c>
      <c r="Q37" s="96">
        <v>0.40845070422535212</v>
      </c>
      <c r="R37" s="95">
        <v>-0.308038858765458</v>
      </c>
      <c r="S37" s="157">
        <v>5.6921086675291055E-2</v>
      </c>
      <c r="T37" s="95">
        <v>3.5767511177347222E-2</v>
      </c>
      <c r="U37" s="144">
        <v>2.1153575497943833E-2</v>
      </c>
      <c r="V37" s="97">
        <v>9.6202531645569578E-2</v>
      </c>
      <c r="W37" s="97">
        <v>4.31034482758621E-2</v>
      </c>
      <c r="X37" s="97">
        <v>5.3099083369707478E-2</v>
      </c>
    </row>
    <row r="38" spans="6:24" x14ac:dyDescent="0.3">
      <c r="F38" s="111" t="s">
        <v>18</v>
      </c>
      <c r="G38" s="136">
        <v>5.5758941143339902E-2</v>
      </c>
      <c r="H38" s="97">
        <v>5.6846180922210499E-2</v>
      </c>
      <c r="I38" s="137">
        <v>-1.0872397788705968E-3</v>
      </c>
      <c r="J38" s="95">
        <v>7.5650118203309691E-2</v>
      </c>
      <c r="K38" s="96">
        <v>9.5509171410499638E-2</v>
      </c>
      <c r="L38" s="144">
        <v>-1.9859053207189947E-2</v>
      </c>
      <c r="M38" s="151">
        <v>6.7642569723879609E-2</v>
      </c>
      <c r="N38" s="96">
        <v>0.2961538461538461</v>
      </c>
      <c r="O38" s="144">
        <v>-0.22851127642996649</v>
      </c>
      <c r="P38" s="95">
        <v>0.11433614434202788</v>
      </c>
      <c r="Q38" s="96">
        <v>0.40845070422535212</v>
      </c>
      <c r="R38" s="95">
        <v>-0.29411455988332424</v>
      </c>
      <c r="S38" s="157">
        <v>5.907718844329457E-2</v>
      </c>
      <c r="T38" s="95">
        <v>3.8748137108792879E-2</v>
      </c>
      <c r="U38" s="144">
        <v>2.0329051334501691E-2</v>
      </c>
      <c r="V38" s="97">
        <v>0.10886075949367091</v>
      </c>
      <c r="W38" s="97">
        <v>6.8965517241379337E-2</v>
      </c>
      <c r="X38" s="97">
        <v>3.9895242252291574E-2</v>
      </c>
    </row>
    <row r="39" spans="6:24" x14ac:dyDescent="0.3">
      <c r="F39" s="111" t="s">
        <v>20</v>
      </c>
      <c r="G39" s="136">
        <v>0.24598704590256271</v>
      </c>
      <c r="H39" s="97">
        <v>0.24445617740232317</v>
      </c>
      <c r="I39" s="137">
        <v>1.530868500239535E-3</v>
      </c>
      <c r="J39" s="95">
        <v>0.57328605200945626</v>
      </c>
      <c r="K39" s="96">
        <v>0.63440860215053763</v>
      </c>
      <c r="L39" s="144">
        <v>-6.1122550141081367E-2</v>
      </c>
      <c r="M39" s="151">
        <v>0.26564451227972807</v>
      </c>
      <c r="N39" s="96">
        <v>0.49615384615384617</v>
      </c>
      <c r="O39" s="144">
        <v>-0.23050933387411809</v>
      </c>
      <c r="P39" s="95">
        <v>0.65130417728966461</v>
      </c>
      <c r="Q39" s="96">
        <v>0.83098591549295775</v>
      </c>
      <c r="R39" s="95">
        <v>-0.17968173820329308</v>
      </c>
      <c r="S39" s="136">
        <v>0.37386804657179817</v>
      </c>
      <c r="T39" s="97">
        <v>0.38748137108792846</v>
      </c>
      <c r="U39" s="137">
        <v>-1.3613324516130287E-2</v>
      </c>
      <c r="V39" s="97">
        <v>0.72405063291139238</v>
      </c>
      <c r="W39" s="97">
        <v>0.73275862068965525</v>
      </c>
      <c r="X39" s="97">
        <v>-8.7079877782628157E-3</v>
      </c>
    </row>
    <row r="40" spans="6:24" x14ac:dyDescent="0.3">
      <c r="F40" s="111" t="s">
        <v>21</v>
      </c>
      <c r="G40" s="136">
        <v>0.26851591101098282</v>
      </c>
      <c r="H40" s="97">
        <v>0.26434354100668778</v>
      </c>
      <c r="I40" s="137">
        <v>4.1723700042950451E-3</v>
      </c>
      <c r="J40" s="95">
        <v>0.61406619385342798</v>
      </c>
      <c r="K40" s="96">
        <v>0.67046173308032886</v>
      </c>
      <c r="L40" s="144">
        <v>-5.6395539226900993E-2</v>
      </c>
      <c r="M40" s="151">
        <v>0.28694324961842654</v>
      </c>
      <c r="N40" s="96">
        <v>0.47115384615384615</v>
      </c>
      <c r="O40" s="144">
        <v>-0.1842105965354196</v>
      </c>
      <c r="P40" s="95">
        <v>0.63365365757991765</v>
      </c>
      <c r="Q40" s="96">
        <v>0.76056338028169013</v>
      </c>
      <c r="R40" s="95">
        <v>-0.1269097227017725</v>
      </c>
      <c r="S40" s="136">
        <v>0.56188012074169902</v>
      </c>
      <c r="T40" s="97">
        <v>0.59910581222056636</v>
      </c>
      <c r="U40" s="137">
        <v>-3.7225691478867284E-2</v>
      </c>
      <c r="V40" s="97">
        <v>0.91139240506329111</v>
      </c>
      <c r="W40" s="97">
        <v>0.92241379310344829</v>
      </c>
      <c r="X40" s="97">
        <v>-1.1021388040157135E-2</v>
      </c>
    </row>
    <row r="41" spans="6:24" x14ac:dyDescent="0.3">
      <c r="F41" s="111" t="s">
        <v>22</v>
      </c>
      <c r="G41" s="136">
        <v>0.2557026189805689</v>
      </c>
      <c r="H41" s="97">
        <v>0.26346356916578673</v>
      </c>
      <c r="I41" s="137">
        <v>-7.7609501852178298E-3</v>
      </c>
      <c r="J41" s="97">
        <v>0.47517730496453903</v>
      </c>
      <c r="K41" s="97">
        <v>0.47754585705249841</v>
      </c>
      <c r="L41" s="137">
        <v>-2.3685520879593858E-3</v>
      </c>
      <c r="M41" s="151">
        <v>0.27917302622450391</v>
      </c>
      <c r="N41" s="96">
        <v>0.43653846153846154</v>
      </c>
      <c r="O41" s="144">
        <v>-0.15736543531395764</v>
      </c>
      <c r="P41" s="95">
        <v>0.49696018827221022</v>
      </c>
      <c r="Q41" s="96">
        <v>0.6901408450704225</v>
      </c>
      <c r="R41" s="95">
        <v>-0.19318065679821234</v>
      </c>
      <c r="S41" s="136">
        <v>0.47347994825355755</v>
      </c>
      <c r="T41" s="97">
        <v>0.49776453055141578</v>
      </c>
      <c r="U41" s="137">
        <v>-2.4284582297858237E-2</v>
      </c>
      <c r="V41" s="97">
        <v>0.85063291139240504</v>
      </c>
      <c r="W41" s="97">
        <v>0.8362068965517242</v>
      </c>
      <c r="X41" s="97">
        <v>1.4426014840680929E-2</v>
      </c>
    </row>
    <row r="42" spans="6:24" x14ac:dyDescent="0.3">
      <c r="F42" s="112" t="s">
        <v>23</v>
      </c>
      <c r="G42" s="138">
        <v>0.33779217121937477</v>
      </c>
      <c r="H42" s="115">
        <v>0.33086941217881027</v>
      </c>
      <c r="I42" s="139">
        <v>6.9227590405644968E-3</v>
      </c>
      <c r="J42" s="148">
        <v>0.67553191489361697</v>
      </c>
      <c r="K42" s="149">
        <v>0.72422517394054398</v>
      </c>
      <c r="L42" s="153">
        <v>-4.8693259046926951E-2</v>
      </c>
      <c r="M42" s="152">
        <v>0.34820313584015539</v>
      </c>
      <c r="N42" s="149">
        <v>0.56923076923076921</v>
      </c>
      <c r="O42" s="153">
        <v>-0.22102763339061382</v>
      </c>
      <c r="P42" s="148">
        <v>0.72622082761325757</v>
      </c>
      <c r="Q42" s="149">
        <v>0.92957746478873238</v>
      </c>
      <c r="R42" s="148">
        <v>-0.20335663717547486</v>
      </c>
      <c r="S42" s="136">
        <v>0.54463130659767134</v>
      </c>
      <c r="T42" s="115">
        <v>0.5469448584202683</v>
      </c>
      <c r="U42" s="139">
        <v>-2.3135518225968488E-3</v>
      </c>
      <c r="V42" s="115">
        <v>0.89620253164556962</v>
      </c>
      <c r="W42" s="115">
        <v>0.86206896551724133</v>
      </c>
      <c r="X42" s="115">
        <v>3.4133566128328241E-2</v>
      </c>
    </row>
    <row r="43" spans="6:24" x14ac:dyDescent="0.3">
      <c r="F43" s="113" t="s">
        <v>62</v>
      </c>
      <c r="G43" s="140">
        <v>0.20149253731343286</v>
      </c>
      <c r="H43" s="116">
        <v>0.20028159098908838</v>
      </c>
      <c r="I43" s="141">
        <v>1.2109463243444862E-3</v>
      </c>
      <c r="J43" s="98">
        <v>0.36546985815602839</v>
      </c>
      <c r="K43" s="99">
        <v>0.40045857052498424</v>
      </c>
      <c r="L43" s="190">
        <v>-3.4988712368955843E-2</v>
      </c>
      <c r="M43" s="156">
        <v>0.21699389482447617</v>
      </c>
      <c r="N43" s="154">
        <v>0.4375</v>
      </c>
      <c r="O43" s="155">
        <v>-0.22050610517552383</v>
      </c>
      <c r="P43" s="98">
        <v>0.41858697783879195</v>
      </c>
      <c r="Q43" s="99">
        <v>0.6848591549295775</v>
      </c>
      <c r="R43" s="99">
        <v>-0.26627217709078599</v>
      </c>
      <c r="S43" s="145">
        <v>0.28007761966364808</v>
      </c>
      <c r="T43" s="99">
        <v>0.35152757078986585</v>
      </c>
      <c r="U43" s="146">
        <v>-7.144995112621777E-2</v>
      </c>
      <c r="V43" s="98">
        <v>0.48291139240506331</v>
      </c>
      <c r="W43" s="99">
        <v>0.57974137931034475</v>
      </c>
      <c r="X43" s="99">
        <v>-9.6829986905281495E-2</v>
      </c>
    </row>
  </sheetData>
  <mergeCells count="10">
    <mergeCell ref="V33:X33"/>
    <mergeCell ref="G32:L32"/>
    <mergeCell ref="G33:I33"/>
    <mergeCell ref="J33:L33"/>
    <mergeCell ref="F32:F34"/>
    <mergeCell ref="M32:R32"/>
    <mergeCell ref="M33:O33"/>
    <mergeCell ref="P33:R33"/>
    <mergeCell ref="S32:X32"/>
    <mergeCell ref="S33:U33"/>
  </mergeCells>
  <phoneticPr fontId="2" type="noConversion"/>
  <conditionalFormatting sqref="F39:F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5477-D283-4056-AFEB-F48C11BD6008}">
  <dimension ref="A1:W55"/>
  <sheetViews>
    <sheetView topLeftCell="D21" zoomScale="61" zoomScaleNormal="85" workbookViewId="0">
      <selection activeCell="K37" sqref="K37"/>
    </sheetView>
  </sheetViews>
  <sheetFormatPr defaultRowHeight="14" x14ac:dyDescent="0.3"/>
  <cols>
    <col min="1" max="1" width="13.83203125" customWidth="1"/>
    <col min="3" max="3" width="14.5" customWidth="1"/>
    <col min="4" max="4" width="16.58203125" customWidth="1"/>
    <col min="6" max="6" width="10.1640625" customWidth="1"/>
    <col min="7" max="7" width="16.33203125" customWidth="1"/>
    <col min="8" max="8" width="19" customWidth="1"/>
    <col min="10" max="10" width="12.58203125" customWidth="1"/>
    <col min="12" max="12" width="8.83203125" customWidth="1"/>
    <col min="14" max="14" width="10.25" customWidth="1"/>
    <col min="15" max="15" width="11.25" customWidth="1"/>
    <col min="17" max="17" width="14.83203125" customWidth="1"/>
    <col min="18" max="18" width="15.33203125" customWidth="1"/>
    <col min="22" max="22" width="13.58203125" customWidth="1"/>
    <col min="23" max="23" width="14.25" customWidth="1"/>
  </cols>
  <sheetData>
    <row r="1" spans="1:12" ht="14.5" thickBot="1" x14ac:dyDescent="0.35">
      <c r="A1" s="227"/>
      <c r="B1" s="228"/>
      <c r="C1" s="201" t="s">
        <v>1</v>
      </c>
      <c r="D1" s="202"/>
      <c r="E1" s="202"/>
      <c r="F1" s="229"/>
      <c r="G1" s="198" t="s">
        <v>2</v>
      </c>
      <c r="H1" s="199"/>
      <c r="I1" s="199"/>
      <c r="J1" s="200"/>
      <c r="K1" s="222" t="s">
        <v>65</v>
      </c>
      <c r="L1" s="223"/>
    </row>
    <row r="2" spans="1:12" ht="14.5" thickBot="1" x14ac:dyDescent="0.35">
      <c r="A2" s="5" t="s">
        <v>6</v>
      </c>
      <c r="B2" s="25" t="s">
        <v>28</v>
      </c>
      <c r="C2" s="11" t="s">
        <v>8</v>
      </c>
      <c r="D2" s="11" t="s">
        <v>9</v>
      </c>
      <c r="E2" s="11" t="s">
        <v>11</v>
      </c>
      <c r="F2" s="11" t="s">
        <v>66</v>
      </c>
      <c r="G2" s="1" t="s">
        <v>12</v>
      </c>
      <c r="H2" s="20" t="s">
        <v>13</v>
      </c>
      <c r="I2" s="20" t="s">
        <v>11</v>
      </c>
      <c r="J2" s="2" t="s">
        <v>67</v>
      </c>
      <c r="K2" s="130" t="s">
        <v>15</v>
      </c>
      <c r="L2" s="2" t="s">
        <v>63</v>
      </c>
    </row>
    <row r="3" spans="1:12" x14ac:dyDescent="0.3">
      <c r="A3" s="51" t="s">
        <v>25</v>
      </c>
      <c r="B3" s="225">
        <v>1</v>
      </c>
      <c r="C3" s="9">
        <v>190</v>
      </c>
      <c r="D3" s="9">
        <v>144</v>
      </c>
      <c r="E3" s="28">
        <f>D3/C3</f>
        <v>0.75789473684210529</v>
      </c>
      <c r="F3" s="28">
        <f>1-E3</f>
        <v>0.24210526315789471</v>
      </c>
      <c r="G3" s="10">
        <v>105</v>
      </c>
      <c r="H3" s="9">
        <v>81</v>
      </c>
      <c r="I3" s="28">
        <f>H3/G3</f>
        <v>0.77142857142857146</v>
      </c>
      <c r="J3" s="36">
        <f>1-I3</f>
        <v>0.22857142857142854</v>
      </c>
      <c r="K3" s="28">
        <f>I3-E3</f>
        <v>1.3533834586466176E-2</v>
      </c>
      <c r="L3" s="70">
        <v>0.79361809168201902</v>
      </c>
    </row>
    <row r="4" spans="1:12" x14ac:dyDescent="0.3">
      <c r="A4" s="51" t="s">
        <v>26</v>
      </c>
      <c r="B4" s="225"/>
      <c r="C4" s="9">
        <v>190</v>
      </c>
      <c r="D4" s="9">
        <v>142</v>
      </c>
      <c r="E4" s="28">
        <f t="shared" ref="E4:E47" si="0">D4/C4</f>
        <v>0.74736842105263157</v>
      </c>
      <c r="F4" s="28">
        <f t="shared" ref="F4:F47" si="1">1-E4</f>
        <v>0.25263157894736843</v>
      </c>
      <c r="G4" s="10">
        <v>105</v>
      </c>
      <c r="H4" s="9">
        <v>83</v>
      </c>
      <c r="I4" s="28">
        <f t="shared" ref="I4:I47" si="2">H4/G4</f>
        <v>0.79047619047619044</v>
      </c>
      <c r="J4" s="36">
        <f t="shared" ref="J4:J47" si="3">1-I4</f>
        <v>0.20952380952380956</v>
      </c>
      <c r="K4" s="28">
        <f t="shared" ref="K4:K47" si="4">I4-E4</f>
        <v>4.3107769423558873E-2</v>
      </c>
      <c r="L4" s="70">
        <v>0.404679506914009</v>
      </c>
    </row>
    <row r="5" spans="1:12" x14ac:dyDescent="0.3">
      <c r="A5" s="51" t="s">
        <v>17</v>
      </c>
      <c r="B5" s="225"/>
      <c r="C5" s="9">
        <v>190</v>
      </c>
      <c r="D5" s="9">
        <v>182</v>
      </c>
      <c r="E5" s="28">
        <f t="shared" si="0"/>
        <v>0.95789473684210524</v>
      </c>
      <c r="F5" s="28">
        <f t="shared" si="1"/>
        <v>4.2105263157894757E-2</v>
      </c>
      <c r="G5" s="10">
        <v>105</v>
      </c>
      <c r="H5" s="9">
        <v>98</v>
      </c>
      <c r="I5" s="28">
        <f t="shared" si="2"/>
        <v>0.93333333333333335</v>
      </c>
      <c r="J5" s="36">
        <f t="shared" si="3"/>
        <v>6.6666666666666652E-2</v>
      </c>
      <c r="K5" s="28">
        <f t="shared" si="4"/>
        <v>-2.4561403508771895E-2</v>
      </c>
      <c r="L5" s="70">
        <v>0.35787920181199301</v>
      </c>
    </row>
    <row r="6" spans="1:12" x14ac:dyDescent="0.3">
      <c r="A6" s="51" t="s">
        <v>18</v>
      </c>
      <c r="B6" s="225"/>
      <c r="C6" s="9">
        <v>190</v>
      </c>
      <c r="D6" s="9">
        <v>178</v>
      </c>
      <c r="E6" s="28">
        <f t="shared" si="0"/>
        <v>0.93684210526315792</v>
      </c>
      <c r="F6" s="28">
        <f t="shared" si="1"/>
        <v>6.315789473684208E-2</v>
      </c>
      <c r="G6" s="10">
        <v>105</v>
      </c>
      <c r="H6" s="9">
        <v>96</v>
      </c>
      <c r="I6" s="28">
        <f t="shared" si="2"/>
        <v>0.91428571428571426</v>
      </c>
      <c r="J6" s="36">
        <f t="shared" si="3"/>
        <v>8.5714285714285743E-2</v>
      </c>
      <c r="K6" s="28">
        <f t="shared" si="4"/>
        <v>-2.2556390977443663E-2</v>
      </c>
      <c r="L6" s="70">
        <v>0.47067263678154198</v>
      </c>
    </row>
    <row r="7" spans="1:12" x14ac:dyDescent="0.3">
      <c r="A7" s="51" t="s">
        <v>20</v>
      </c>
      <c r="B7" s="225"/>
      <c r="C7" s="9">
        <v>190</v>
      </c>
      <c r="D7" s="9">
        <v>73</v>
      </c>
      <c r="E7" s="28">
        <f t="shared" si="0"/>
        <v>0.38421052631578945</v>
      </c>
      <c r="F7" s="28">
        <f t="shared" si="1"/>
        <v>0.61578947368421055</v>
      </c>
      <c r="G7" s="10">
        <v>105</v>
      </c>
      <c r="H7" s="9">
        <v>29</v>
      </c>
      <c r="I7" s="28">
        <f t="shared" si="2"/>
        <v>0.27619047619047621</v>
      </c>
      <c r="J7" s="36">
        <f t="shared" si="3"/>
        <v>0.72380952380952379</v>
      </c>
      <c r="K7" s="28">
        <f t="shared" si="4"/>
        <v>-0.10802005012531324</v>
      </c>
      <c r="L7" s="70">
        <v>6.1803314889535998E-2</v>
      </c>
    </row>
    <row r="8" spans="1:12" x14ac:dyDescent="0.3">
      <c r="A8" s="51" t="s">
        <v>21</v>
      </c>
      <c r="B8" s="225"/>
      <c r="C8" s="9">
        <v>190</v>
      </c>
      <c r="D8" s="9">
        <v>48</v>
      </c>
      <c r="E8" s="28">
        <f t="shared" si="0"/>
        <v>0.25263157894736843</v>
      </c>
      <c r="F8" s="28">
        <f t="shared" si="1"/>
        <v>0.74736842105263157</v>
      </c>
      <c r="G8" s="10">
        <v>105</v>
      </c>
      <c r="H8" s="9">
        <v>21</v>
      </c>
      <c r="I8" s="28">
        <f t="shared" si="2"/>
        <v>0.2</v>
      </c>
      <c r="J8" s="36">
        <f t="shared" si="3"/>
        <v>0.8</v>
      </c>
      <c r="K8" s="28">
        <f t="shared" si="4"/>
        <v>-5.2631578947368418E-2</v>
      </c>
      <c r="L8" s="70">
        <v>0.30655904161625802</v>
      </c>
    </row>
    <row r="9" spans="1:12" x14ac:dyDescent="0.3">
      <c r="A9" s="51" t="s">
        <v>22</v>
      </c>
      <c r="B9" s="225"/>
      <c r="C9" s="9">
        <v>190</v>
      </c>
      <c r="D9" s="9">
        <v>67</v>
      </c>
      <c r="E9" s="28">
        <f t="shared" si="0"/>
        <v>0.35263157894736841</v>
      </c>
      <c r="F9" s="28">
        <f t="shared" si="1"/>
        <v>0.64736842105263159</v>
      </c>
      <c r="G9" s="10">
        <v>105</v>
      </c>
      <c r="H9" s="9">
        <v>34</v>
      </c>
      <c r="I9" s="28">
        <f t="shared" si="2"/>
        <v>0.32380952380952382</v>
      </c>
      <c r="J9" s="36">
        <f t="shared" si="3"/>
        <v>0.67619047619047623</v>
      </c>
      <c r="K9" s="28">
        <f t="shared" si="4"/>
        <v>-2.8822055137844582E-2</v>
      </c>
      <c r="L9" s="70">
        <v>0.61741879597954197</v>
      </c>
    </row>
    <row r="10" spans="1:12" ht="14.5" thickBot="1" x14ac:dyDescent="0.35">
      <c r="A10" s="127" t="s">
        <v>27</v>
      </c>
      <c r="B10" s="226"/>
      <c r="C10" s="11">
        <v>190</v>
      </c>
      <c r="D10" s="11">
        <v>42</v>
      </c>
      <c r="E10" s="31">
        <f t="shared" si="0"/>
        <v>0.22105263157894736</v>
      </c>
      <c r="F10" s="31">
        <f t="shared" si="1"/>
        <v>0.77894736842105261</v>
      </c>
      <c r="G10" s="12">
        <v>105</v>
      </c>
      <c r="H10" s="11">
        <v>22</v>
      </c>
      <c r="I10" s="31">
        <f t="shared" si="2"/>
        <v>0.20952380952380953</v>
      </c>
      <c r="J10" s="131">
        <f t="shared" si="3"/>
        <v>0.79047619047619044</v>
      </c>
      <c r="K10" s="31">
        <f t="shared" si="4"/>
        <v>-1.1528822055137833E-2</v>
      </c>
      <c r="L10" s="121">
        <v>0.81807383416504997</v>
      </c>
    </row>
    <row r="11" spans="1:12" ht="14.5" thickBot="1" x14ac:dyDescent="0.35">
      <c r="A11" s="203" t="s">
        <v>31</v>
      </c>
      <c r="B11" s="205"/>
      <c r="C11" s="41">
        <v>190</v>
      </c>
      <c r="D11" s="40">
        <f>AVERAGE(D3:D10)</f>
        <v>109.5</v>
      </c>
      <c r="E11" s="122">
        <f t="shared" si="0"/>
        <v>0.57631578947368423</v>
      </c>
      <c r="F11" s="122">
        <f t="shared" si="1"/>
        <v>0.42368421052631577</v>
      </c>
      <c r="G11" s="39">
        <v>105</v>
      </c>
      <c r="H11" s="38">
        <f>AVERAGE(H3:H10)</f>
        <v>58</v>
      </c>
      <c r="I11" s="122">
        <f t="shared" si="2"/>
        <v>0.55238095238095242</v>
      </c>
      <c r="J11" s="123">
        <f t="shared" si="3"/>
        <v>0.44761904761904758</v>
      </c>
      <c r="K11" s="122">
        <f t="shared" si="4"/>
        <v>-2.3934837092731809E-2</v>
      </c>
      <c r="L11" s="128"/>
    </row>
    <row r="12" spans="1:12" x14ac:dyDescent="0.3">
      <c r="A12" s="129" t="s">
        <v>25</v>
      </c>
      <c r="B12" s="224">
        <v>2</v>
      </c>
      <c r="C12" s="8">
        <v>1342</v>
      </c>
      <c r="D12" s="7">
        <v>962</v>
      </c>
      <c r="E12" s="26">
        <f t="shared" si="0"/>
        <v>0.71684053651266766</v>
      </c>
      <c r="F12" s="26">
        <f t="shared" si="1"/>
        <v>0.28315946348733234</v>
      </c>
      <c r="G12" s="32">
        <v>1120</v>
      </c>
      <c r="H12" s="7">
        <v>787</v>
      </c>
      <c r="I12" s="26">
        <f t="shared" si="2"/>
        <v>0.70267857142857137</v>
      </c>
      <c r="J12" s="34">
        <f t="shared" si="3"/>
        <v>0.29732142857142863</v>
      </c>
      <c r="K12" s="26">
        <f t="shared" si="4"/>
        <v>-1.4161965084096284E-2</v>
      </c>
      <c r="L12" s="120">
        <v>0.440434606836141</v>
      </c>
    </row>
    <row r="13" spans="1:12" x14ac:dyDescent="0.3">
      <c r="A13" s="51" t="s">
        <v>26</v>
      </c>
      <c r="B13" s="225"/>
      <c r="C13" s="10">
        <v>1342</v>
      </c>
      <c r="D13" s="9">
        <v>1054</v>
      </c>
      <c r="E13" s="28">
        <f t="shared" si="0"/>
        <v>0.78539493293591656</v>
      </c>
      <c r="F13" s="28">
        <f t="shared" si="1"/>
        <v>0.21460506706408344</v>
      </c>
      <c r="G13" s="33">
        <v>1120</v>
      </c>
      <c r="H13" s="9">
        <v>861</v>
      </c>
      <c r="I13" s="28">
        <f t="shared" si="2"/>
        <v>0.76875000000000004</v>
      </c>
      <c r="J13" s="36">
        <f t="shared" si="3"/>
        <v>0.23124999999999996</v>
      </c>
      <c r="K13" s="28">
        <f t="shared" si="4"/>
        <v>-1.6644932935916512E-2</v>
      </c>
      <c r="L13" s="70">
        <v>0.322510499108071</v>
      </c>
    </row>
    <row r="14" spans="1:12" x14ac:dyDescent="0.3">
      <c r="A14" s="51" t="s">
        <v>17</v>
      </c>
      <c r="B14" s="225"/>
      <c r="C14" s="10">
        <v>1342</v>
      </c>
      <c r="D14" s="9">
        <v>1246</v>
      </c>
      <c r="E14" s="28">
        <f t="shared" si="0"/>
        <v>0.92846497764530556</v>
      </c>
      <c r="F14" s="28">
        <f t="shared" si="1"/>
        <v>7.1535022354694444E-2</v>
      </c>
      <c r="G14" s="33">
        <v>1120</v>
      </c>
      <c r="H14" s="9">
        <v>1030</v>
      </c>
      <c r="I14" s="28">
        <f t="shared" si="2"/>
        <v>0.9196428571428571</v>
      </c>
      <c r="J14" s="36">
        <f t="shared" si="3"/>
        <v>8.0357142857142905E-2</v>
      </c>
      <c r="K14" s="28">
        <f t="shared" si="4"/>
        <v>-8.8221205024484606E-3</v>
      </c>
      <c r="L14" s="70">
        <v>0.40947325632890103</v>
      </c>
    </row>
    <row r="15" spans="1:12" x14ac:dyDescent="0.3">
      <c r="A15" s="51" t="s">
        <v>18</v>
      </c>
      <c r="B15" s="225"/>
      <c r="C15" s="10">
        <v>1342</v>
      </c>
      <c r="D15" s="9">
        <v>1230</v>
      </c>
      <c r="E15" s="28">
        <f t="shared" si="0"/>
        <v>0.91654247391952315</v>
      </c>
      <c r="F15" s="28">
        <f t="shared" si="1"/>
        <v>8.3457526080476852E-2</v>
      </c>
      <c r="G15" s="33">
        <v>1120</v>
      </c>
      <c r="H15" s="9">
        <v>1014</v>
      </c>
      <c r="I15" s="28">
        <f t="shared" si="2"/>
        <v>0.90535714285714286</v>
      </c>
      <c r="J15" s="36">
        <f t="shared" si="3"/>
        <v>9.464285714285714E-2</v>
      </c>
      <c r="K15" s="28">
        <f t="shared" si="4"/>
        <v>-1.1185331062380288E-2</v>
      </c>
      <c r="L15" s="70">
        <v>0.33063612025818701</v>
      </c>
    </row>
    <row r="16" spans="1:12" x14ac:dyDescent="0.3">
      <c r="A16" s="51" t="s">
        <v>20</v>
      </c>
      <c r="B16" s="225"/>
      <c r="C16" s="10">
        <v>1342</v>
      </c>
      <c r="D16" s="9">
        <v>805</v>
      </c>
      <c r="E16" s="28">
        <f t="shared" si="0"/>
        <v>0.59985096870342769</v>
      </c>
      <c r="F16" s="28">
        <f t="shared" si="1"/>
        <v>0.40014903129657231</v>
      </c>
      <c r="G16" s="33">
        <v>1120</v>
      </c>
      <c r="H16" s="9">
        <v>577</v>
      </c>
      <c r="I16" s="28">
        <f t="shared" si="2"/>
        <v>0.51517857142857137</v>
      </c>
      <c r="J16" s="36">
        <f t="shared" si="3"/>
        <v>0.48482142857142863</v>
      </c>
      <c r="K16" s="28">
        <f t="shared" si="4"/>
        <v>-8.4672397274856315E-2</v>
      </c>
      <c r="L16" s="70">
        <v>2.4862403573586201E-5</v>
      </c>
    </row>
    <row r="17" spans="1:16" x14ac:dyDescent="0.3">
      <c r="A17" s="51" t="s">
        <v>21</v>
      </c>
      <c r="B17" s="225"/>
      <c r="C17" s="10">
        <v>1342</v>
      </c>
      <c r="D17" s="9">
        <v>758</v>
      </c>
      <c r="E17" s="28">
        <f t="shared" si="0"/>
        <v>0.56482861400894191</v>
      </c>
      <c r="F17" s="28">
        <f t="shared" si="1"/>
        <v>0.43517138599105809</v>
      </c>
      <c r="G17" s="33">
        <v>1120</v>
      </c>
      <c r="H17" s="9">
        <v>554</v>
      </c>
      <c r="I17" s="28">
        <f t="shared" si="2"/>
        <v>0.49464285714285716</v>
      </c>
      <c r="J17" s="36">
        <f t="shared" si="3"/>
        <v>0.50535714285714284</v>
      </c>
      <c r="K17" s="28">
        <f t="shared" si="4"/>
        <v>-7.0185756866084748E-2</v>
      </c>
      <c r="L17" s="70">
        <v>5.0921548841654097E-4</v>
      </c>
    </row>
    <row r="18" spans="1:16" x14ac:dyDescent="0.3">
      <c r="A18" s="51" t="s">
        <v>22</v>
      </c>
      <c r="B18" s="225"/>
      <c r="C18" s="10">
        <v>1342</v>
      </c>
      <c r="D18" s="9">
        <v>862</v>
      </c>
      <c r="E18" s="28">
        <f t="shared" si="0"/>
        <v>0.64232488822652756</v>
      </c>
      <c r="F18" s="28">
        <f t="shared" si="1"/>
        <v>0.35767511177347244</v>
      </c>
      <c r="G18" s="33">
        <v>1120</v>
      </c>
      <c r="H18" s="9">
        <v>696</v>
      </c>
      <c r="I18" s="28">
        <f t="shared" si="2"/>
        <v>0.62142857142857144</v>
      </c>
      <c r="J18" s="36">
        <f t="shared" si="3"/>
        <v>0.37857142857142856</v>
      </c>
      <c r="K18" s="28">
        <f t="shared" si="4"/>
        <v>-2.0896316797956116E-2</v>
      </c>
      <c r="L18" s="70">
        <v>0.28412327503615498</v>
      </c>
    </row>
    <row r="19" spans="1:16" ht="14.5" thickBot="1" x14ac:dyDescent="0.35">
      <c r="A19" s="127" t="s">
        <v>23</v>
      </c>
      <c r="B19" s="225"/>
      <c r="C19" s="12">
        <v>1342</v>
      </c>
      <c r="D19" s="11">
        <v>685</v>
      </c>
      <c r="E19" s="31">
        <f t="shared" si="0"/>
        <v>0.51043219076005963</v>
      </c>
      <c r="F19" s="31">
        <f t="shared" si="1"/>
        <v>0.48956780923994037</v>
      </c>
      <c r="G19" s="53">
        <v>1120</v>
      </c>
      <c r="H19" s="11">
        <v>497</v>
      </c>
      <c r="I19" s="31">
        <f t="shared" si="2"/>
        <v>0.44374999999999998</v>
      </c>
      <c r="J19" s="131">
        <f t="shared" si="3"/>
        <v>0.55625000000000002</v>
      </c>
      <c r="K19" s="31">
        <f t="shared" si="4"/>
        <v>-6.6682190760059656E-2</v>
      </c>
      <c r="L19" s="121">
        <v>9.7442574420102395E-4</v>
      </c>
    </row>
    <row r="20" spans="1:16" ht="14.5" thickBot="1" x14ac:dyDescent="0.35">
      <c r="A20" s="203" t="s">
        <v>31</v>
      </c>
      <c r="B20" s="205"/>
      <c r="C20" s="42">
        <v>1342</v>
      </c>
      <c r="D20" s="38">
        <f>AVERAGE(D12:D19)</f>
        <v>950.25</v>
      </c>
      <c r="E20" s="122">
        <f t="shared" si="0"/>
        <v>0.70808494783904619</v>
      </c>
      <c r="F20" s="122">
        <f t="shared" si="1"/>
        <v>0.29191505216095381</v>
      </c>
      <c r="G20" s="39">
        <v>1120</v>
      </c>
      <c r="H20" s="38">
        <f>AVERAGE(H12:H19)</f>
        <v>752</v>
      </c>
      <c r="I20" s="122">
        <f t="shared" si="2"/>
        <v>0.67142857142857137</v>
      </c>
      <c r="J20" s="123">
        <f t="shared" si="3"/>
        <v>0.32857142857142863</v>
      </c>
      <c r="K20" s="122">
        <f t="shared" si="4"/>
        <v>-3.6656376410474811E-2</v>
      </c>
      <c r="L20" s="71"/>
    </row>
    <row r="21" spans="1:16" x14ac:dyDescent="0.3">
      <c r="A21" s="124" t="s">
        <v>25</v>
      </c>
      <c r="B21" s="206">
        <v>3</v>
      </c>
      <c r="C21" s="7">
        <v>4907</v>
      </c>
      <c r="D21" s="7">
        <v>3709</v>
      </c>
      <c r="E21" s="26">
        <f t="shared" si="0"/>
        <v>0.75585897697167315</v>
      </c>
      <c r="F21" s="26">
        <f t="shared" si="1"/>
        <v>0.24414102302832685</v>
      </c>
      <c r="G21" s="8">
        <v>4206</v>
      </c>
      <c r="H21" s="7">
        <v>3209</v>
      </c>
      <c r="I21" s="26">
        <f t="shared" si="2"/>
        <v>0.76295767950546833</v>
      </c>
      <c r="J21" s="34">
        <f t="shared" si="3"/>
        <v>0.23704232049453167</v>
      </c>
      <c r="K21" s="26">
        <f t="shared" si="4"/>
        <v>7.098702533795187E-3</v>
      </c>
      <c r="L21" s="120">
        <v>0.42950897163120999</v>
      </c>
    </row>
    <row r="22" spans="1:16" x14ac:dyDescent="0.3">
      <c r="A22" s="125" t="s">
        <v>26</v>
      </c>
      <c r="B22" s="207"/>
      <c r="C22" s="9">
        <v>4907</v>
      </c>
      <c r="D22" s="9">
        <v>4040</v>
      </c>
      <c r="E22" s="28">
        <f t="shared" si="0"/>
        <v>0.82331363358467491</v>
      </c>
      <c r="F22" s="28">
        <f t="shared" si="1"/>
        <v>0.17668636641532509</v>
      </c>
      <c r="G22" s="10">
        <v>4206</v>
      </c>
      <c r="H22" s="9">
        <v>3468</v>
      </c>
      <c r="I22" s="28">
        <f t="shared" si="2"/>
        <v>0.82453637660485024</v>
      </c>
      <c r="J22" s="36">
        <f t="shared" si="3"/>
        <v>0.17546362339514976</v>
      </c>
      <c r="K22" s="28">
        <f t="shared" si="4"/>
        <v>1.222743020175332E-3</v>
      </c>
      <c r="L22" s="70">
        <v>0.87858775343934603</v>
      </c>
      <c r="O22" t="s">
        <v>71</v>
      </c>
      <c r="P22" t="s">
        <v>72</v>
      </c>
    </row>
    <row r="23" spans="1:16" x14ac:dyDescent="0.3">
      <c r="A23" s="125" t="s">
        <v>17</v>
      </c>
      <c r="B23" s="207"/>
      <c r="C23" s="9">
        <v>4907</v>
      </c>
      <c r="D23" s="9">
        <v>4647</v>
      </c>
      <c r="E23" s="28">
        <f t="shared" si="0"/>
        <v>0.94701446912573872</v>
      </c>
      <c r="F23" s="28">
        <f t="shared" si="1"/>
        <v>5.2985530874261277E-2</v>
      </c>
      <c r="G23" s="10">
        <v>4206</v>
      </c>
      <c r="H23" s="9">
        <v>3971</v>
      </c>
      <c r="I23" s="28">
        <f t="shared" si="2"/>
        <v>0.94412743699476942</v>
      </c>
      <c r="J23" s="36">
        <f t="shared" si="3"/>
        <v>5.587256300523058E-2</v>
      </c>
      <c r="K23" s="28">
        <f t="shared" si="4"/>
        <v>-2.8870321309693026E-3</v>
      </c>
      <c r="L23" s="70">
        <v>0.54437899704117598</v>
      </c>
      <c r="N23" s="89" t="s">
        <v>102</v>
      </c>
      <c r="O23">
        <v>0.31525157232704404</v>
      </c>
      <c r="P23">
        <v>0.33846153846153848</v>
      </c>
    </row>
    <row r="24" spans="1:16" x14ac:dyDescent="0.3">
      <c r="A24" s="125" t="s">
        <v>18</v>
      </c>
      <c r="B24" s="207"/>
      <c r="C24" s="9">
        <v>4907</v>
      </c>
      <c r="D24" s="9">
        <v>4612</v>
      </c>
      <c r="E24" s="28">
        <f t="shared" si="0"/>
        <v>0.93988180150804967</v>
      </c>
      <c r="F24" s="28">
        <f t="shared" si="1"/>
        <v>6.0118198491950325E-2</v>
      </c>
      <c r="G24" s="10">
        <v>4206</v>
      </c>
      <c r="H24" s="9">
        <v>3938</v>
      </c>
      <c r="I24" s="28">
        <f t="shared" si="2"/>
        <v>0.93628150261531151</v>
      </c>
      <c r="J24" s="36">
        <f t="shared" si="3"/>
        <v>6.3718497384688488E-2</v>
      </c>
      <c r="K24" s="28">
        <f t="shared" si="4"/>
        <v>-3.6002988927381629E-3</v>
      </c>
      <c r="L24" s="70">
        <v>0.47667321742579799</v>
      </c>
      <c r="N24" s="91" t="s">
        <v>103</v>
      </c>
      <c r="O24">
        <v>0.29151563207974629</v>
      </c>
      <c r="P24">
        <v>0.30186326291079812</v>
      </c>
    </row>
    <row r="25" spans="1:16" x14ac:dyDescent="0.3">
      <c r="A25" s="125" t="s">
        <v>20</v>
      </c>
      <c r="B25" s="207"/>
      <c r="C25" s="9">
        <v>4907</v>
      </c>
      <c r="D25" s="9">
        <v>3647</v>
      </c>
      <c r="E25" s="28">
        <f t="shared" si="0"/>
        <v>0.74322396576319538</v>
      </c>
      <c r="F25" s="28">
        <f t="shared" si="1"/>
        <v>0.25677603423680462</v>
      </c>
      <c r="G25" s="10">
        <v>4206</v>
      </c>
      <c r="H25" s="9">
        <v>3086</v>
      </c>
      <c r="I25" s="28">
        <f t="shared" si="2"/>
        <v>0.73371374227294339</v>
      </c>
      <c r="J25" s="36">
        <f t="shared" si="3"/>
        <v>0.26628625772705661</v>
      </c>
      <c r="K25" s="28">
        <f t="shared" si="4"/>
        <v>-9.51022349025199E-3</v>
      </c>
      <c r="L25" s="70">
        <v>0.30286075390032102</v>
      </c>
      <c r="N25" s="35" t="s">
        <v>104</v>
      </c>
      <c r="O25">
        <v>0.19810984308131241</v>
      </c>
      <c r="P25">
        <v>0.20503447456015211</v>
      </c>
    </row>
    <row r="26" spans="1:16" x14ac:dyDescent="0.3">
      <c r="A26" s="125" t="s">
        <v>21</v>
      </c>
      <c r="B26" s="207"/>
      <c r="C26" s="9">
        <v>4907</v>
      </c>
      <c r="D26" s="9">
        <v>3646</v>
      </c>
      <c r="E26" s="28">
        <f t="shared" si="0"/>
        <v>0.74302017525983288</v>
      </c>
      <c r="F26" s="28">
        <f t="shared" si="1"/>
        <v>0.25697982474016712</v>
      </c>
      <c r="G26" s="10">
        <v>4206</v>
      </c>
      <c r="H26" s="9">
        <v>3038</v>
      </c>
      <c r="I26" s="28">
        <f t="shared" si="2"/>
        <v>0.72230147408464096</v>
      </c>
      <c r="J26" s="36">
        <f t="shared" si="3"/>
        <v>0.27769852591535904</v>
      </c>
      <c r="K26" s="28">
        <f t="shared" si="4"/>
        <v>-2.0718701175191923E-2</v>
      </c>
      <c r="L26" s="70">
        <v>2.5747772212949601E-2</v>
      </c>
      <c r="N26" s="35" t="s">
        <v>105</v>
      </c>
      <c r="O26">
        <v>0.29191505216095381</v>
      </c>
      <c r="P26">
        <v>0.32857142857142863</v>
      </c>
    </row>
    <row r="27" spans="1:16" x14ac:dyDescent="0.3">
      <c r="A27" s="125" t="s">
        <v>22</v>
      </c>
      <c r="B27" s="207"/>
      <c r="C27" s="9">
        <v>4907</v>
      </c>
      <c r="D27" s="9">
        <v>3812</v>
      </c>
      <c r="E27" s="28">
        <f t="shared" si="0"/>
        <v>0.77684939881801507</v>
      </c>
      <c r="F27" s="28">
        <f t="shared" si="1"/>
        <v>0.22315060118198493</v>
      </c>
      <c r="G27" s="10">
        <v>4206</v>
      </c>
      <c r="H27" s="9">
        <v>3198</v>
      </c>
      <c r="I27" s="28">
        <f t="shared" si="2"/>
        <v>0.76034236804564903</v>
      </c>
      <c r="J27" s="36">
        <f t="shared" si="3"/>
        <v>0.23965763195435097</v>
      </c>
      <c r="K27" s="28">
        <f t="shared" si="4"/>
        <v>-1.6507030772366038E-2</v>
      </c>
      <c r="L27" s="70">
        <v>6.22507528950485E-2</v>
      </c>
      <c r="N27" s="35" t="s">
        <v>106</v>
      </c>
      <c r="O27">
        <v>0.42368421052631577</v>
      </c>
      <c r="P27">
        <v>0.44761904761904758</v>
      </c>
    </row>
    <row r="28" spans="1:16" ht="14.5" thickBot="1" x14ac:dyDescent="0.35">
      <c r="A28" s="126" t="s">
        <v>23</v>
      </c>
      <c r="B28" s="211"/>
      <c r="C28" s="11">
        <v>4907</v>
      </c>
      <c r="D28" s="11">
        <v>3366</v>
      </c>
      <c r="E28" s="31">
        <f t="shared" si="0"/>
        <v>0.68595883431832072</v>
      </c>
      <c r="F28" s="31">
        <f t="shared" si="1"/>
        <v>0.31404116568167928</v>
      </c>
      <c r="G28" s="12">
        <v>4206</v>
      </c>
      <c r="H28" s="11">
        <v>2841</v>
      </c>
      <c r="I28" s="31">
        <f t="shared" si="2"/>
        <v>0.67546362339514976</v>
      </c>
      <c r="J28" s="131">
        <f t="shared" si="3"/>
        <v>0.32453637660485024</v>
      </c>
      <c r="K28" s="31">
        <f t="shared" si="4"/>
        <v>-1.0495210923170961E-2</v>
      </c>
      <c r="L28" s="121">
        <v>0.28385190595979898</v>
      </c>
    </row>
    <row r="29" spans="1:16" ht="14.5" thickBot="1" x14ac:dyDescent="0.35">
      <c r="A29" s="203" t="s">
        <v>31</v>
      </c>
      <c r="B29" s="205"/>
      <c r="C29" s="42">
        <v>4907</v>
      </c>
      <c r="D29" s="38">
        <f>AVERAGE(D21:D28)</f>
        <v>3934.875</v>
      </c>
      <c r="E29" s="122">
        <f t="shared" si="0"/>
        <v>0.80189015691868759</v>
      </c>
      <c r="F29" s="122">
        <f t="shared" si="1"/>
        <v>0.19810984308131241</v>
      </c>
      <c r="G29" s="39">
        <v>4206</v>
      </c>
      <c r="H29" s="38">
        <f>AVERAGE(H21:H28)</f>
        <v>3343.625</v>
      </c>
      <c r="I29" s="122">
        <f t="shared" si="2"/>
        <v>0.79496552543984789</v>
      </c>
      <c r="J29" s="123">
        <f t="shared" si="3"/>
        <v>0.20503447456015211</v>
      </c>
      <c r="K29" s="122">
        <f t="shared" si="4"/>
        <v>-6.9246314788397045E-3</v>
      </c>
      <c r="L29" s="71"/>
    </row>
    <row r="30" spans="1:16" x14ac:dyDescent="0.3">
      <c r="A30" s="129" t="s">
        <v>25</v>
      </c>
      <c r="B30" s="224">
        <v>4</v>
      </c>
      <c r="C30" s="7">
        <v>2207</v>
      </c>
      <c r="D30" s="7">
        <v>1101</v>
      </c>
      <c r="E30" s="26">
        <f t="shared" si="0"/>
        <v>0.49886724059809695</v>
      </c>
      <c r="F30" s="26">
        <f t="shared" si="1"/>
        <v>0.50113275940190305</v>
      </c>
      <c r="G30" s="8">
        <v>1704</v>
      </c>
      <c r="H30" s="7">
        <v>836</v>
      </c>
      <c r="I30" s="26">
        <f t="shared" si="2"/>
        <v>0.49061032863849763</v>
      </c>
      <c r="J30" s="34">
        <f t="shared" si="3"/>
        <v>0.50938967136150237</v>
      </c>
      <c r="K30" s="26">
        <f t="shared" si="4"/>
        <v>-8.2569119595993223E-3</v>
      </c>
      <c r="L30" s="120">
        <v>0.60857742388524405</v>
      </c>
    </row>
    <row r="31" spans="1:16" x14ac:dyDescent="0.3">
      <c r="A31" s="51" t="s">
        <v>26</v>
      </c>
      <c r="B31" s="225"/>
      <c r="C31" s="9">
        <v>2207</v>
      </c>
      <c r="D31" s="9">
        <v>1890</v>
      </c>
      <c r="E31" s="28">
        <f t="shared" si="0"/>
        <v>0.85636610783869505</v>
      </c>
      <c r="F31" s="28">
        <f t="shared" si="1"/>
        <v>0.14363389216130495</v>
      </c>
      <c r="G31" s="10">
        <v>1704</v>
      </c>
      <c r="H31" s="9">
        <v>1413</v>
      </c>
      <c r="I31" s="28">
        <f t="shared" si="2"/>
        <v>0.82922535211267601</v>
      </c>
      <c r="J31" s="36">
        <f t="shared" si="3"/>
        <v>0.17077464788732399</v>
      </c>
      <c r="K31" s="28">
        <f t="shared" si="4"/>
        <v>-2.7140755726019039E-2</v>
      </c>
      <c r="L31" s="70">
        <v>2.0194523991926901E-2</v>
      </c>
    </row>
    <row r="32" spans="1:16" x14ac:dyDescent="0.3">
      <c r="A32" s="51" t="s">
        <v>17</v>
      </c>
      <c r="B32" s="225"/>
      <c r="C32" s="9">
        <v>2207</v>
      </c>
      <c r="D32" s="9">
        <v>2140</v>
      </c>
      <c r="E32" s="28">
        <f t="shared" si="0"/>
        <v>0.96964204802899867</v>
      </c>
      <c r="F32" s="28">
        <f t="shared" si="1"/>
        <v>3.0357951971001329E-2</v>
      </c>
      <c r="G32" s="10">
        <v>1704</v>
      </c>
      <c r="H32" s="9">
        <v>1641</v>
      </c>
      <c r="I32" s="28">
        <f t="shared" si="2"/>
        <v>0.9630281690140845</v>
      </c>
      <c r="J32" s="36">
        <f t="shared" si="3"/>
        <v>3.6971830985915499E-2</v>
      </c>
      <c r="K32" s="28">
        <f t="shared" si="4"/>
        <v>-6.6138790149141702E-3</v>
      </c>
      <c r="L32" s="70">
        <v>0.25258531860255401</v>
      </c>
    </row>
    <row r="33" spans="1:19" x14ac:dyDescent="0.3">
      <c r="A33" s="51" t="s">
        <v>18</v>
      </c>
      <c r="B33" s="225"/>
      <c r="C33" s="9">
        <v>2207</v>
      </c>
      <c r="D33" s="9">
        <v>2125</v>
      </c>
      <c r="E33" s="28">
        <f t="shared" si="0"/>
        <v>0.96284549161758037</v>
      </c>
      <c r="F33" s="28">
        <f t="shared" si="1"/>
        <v>3.7154508382419626E-2</v>
      </c>
      <c r="G33" s="10">
        <v>1704</v>
      </c>
      <c r="H33" s="9">
        <v>1627</v>
      </c>
      <c r="I33" s="28">
        <f t="shared" si="2"/>
        <v>0.95481220657276999</v>
      </c>
      <c r="J33" s="36">
        <f t="shared" si="3"/>
        <v>4.5187793427230005E-2</v>
      </c>
      <c r="K33" s="28">
        <f t="shared" si="4"/>
        <v>-8.0332850448103787E-3</v>
      </c>
      <c r="L33" s="70">
        <v>0.20717497304294999</v>
      </c>
    </row>
    <row r="34" spans="1:19" x14ac:dyDescent="0.3">
      <c r="A34" s="51" t="s">
        <v>20</v>
      </c>
      <c r="B34" s="225"/>
      <c r="C34" s="9">
        <v>2207</v>
      </c>
      <c r="D34" s="9">
        <v>1470</v>
      </c>
      <c r="E34" s="28">
        <f t="shared" si="0"/>
        <v>0.66606252831898505</v>
      </c>
      <c r="F34" s="28">
        <f t="shared" si="1"/>
        <v>0.33393747168101495</v>
      </c>
      <c r="G34" s="10">
        <v>1704</v>
      </c>
      <c r="H34" s="9">
        <v>1114</v>
      </c>
      <c r="I34" s="28">
        <f t="shared" si="2"/>
        <v>0.65375586854460099</v>
      </c>
      <c r="J34" s="36">
        <f t="shared" si="3"/>
        <v>0.34624413145539901</v>
      </c>
      <c r="K34" s="28">
        <f t="shared" si="4"/>
        <v>-1.2306659774384054E-2</v>
      </c>
      <c r="L34" s="70">
        <v>0.42023931104363199</v>
      </c>
    </row>
    <row r="35" spans="1:19" x14ac:dyDescent="0.3">
      <c r="A35" s="51" t="s">
        <v>21</v>
      </c>
      <c r="B35" s="225"/>
      <c r="C35" s="9">
        <v>2207</v>
      </c>
      <c r="D35" s="9">
        <v>1322</v>
      </c>
      <c r="E35" s="28">
        <f t="shared" si="0"/>
        <v>0.59900317172632533</v>
      </c>
      <c r="F35" s="28">
        <f t="shared" si="1"/>
        <v>0.40099682827367467</v>
      </c>
      <c r="G35" s="10">
        <v>1704</v>
      </c>
      <c r="H35" s="9">
        <v>1024</v>
      </c>
      <c r="I35" s="28">
        <f t="shared" si="2"/>
        <v>0.60093896713615025</v>
      </c>
      <c r="J35" s="36">
        <f t="shared" si="3"/>
        <v>0.39906103286384975</v>
      </c>
      <c r="K35" s="28">
        <f t="shared" si="4"/>
        <v>1.9357954098249142E-3</v>
      </c>
      <c r="L35" s="70">
        <v>0.902484713750759</v>
      </c>
    </row>
    <row r="36" spans="1:19" x14ac:dyDescent="0.3">
      <c r="A36" s="51" t="s">
        <v>22</v>
      </c>
      <c r="B36" s="225"/>
      <c r="C36" s="9">
        <v>2207</v>
      </c>
      <c r="D36" s="9">
        <v>1360</v>
      </c>
      <c r="E36" s="28">
        <f t="shared" si="0"/>
        <v>0.61622111463525142</v>
      </c>
      <c r="F36" s="28">
        <f t="shared" si="1"/>
        <v>0.38377888536474858</v>
      </c>
      <c r="G36" s="10">
        <v>1704</v>
      </c>
      <c r="H36" s="9">
        <v>1026</v>
      </c>
      <c r="I36" s="28">
        <f t="shared" si="2"/>
        <v>0.602112676056338</v>
      </c>
      <c r="J36" s="36">
        <f t="shared" si="3"/>
        <v>0.397887323943662</v>
      </c>
      <c r="K36" s="28">
        <f t="shared" si="4"/>
        <v>-1.4108438578913418E-2</v>
      </c>
      <c r="L36" s="70">
        <v>0.36972306427680801</v>
      </c>
    </row>
    <row r="37" spans="1:19" ht="14.5" thickBot="1" x14ac:dyDescent="0.35">
      <c r="A37" s="127" t="s">
        <v>23</v>
      </c>
      <c r="B37" s="226"/>
      <c r="C37" s="11">
        <v>2207</v>
      </c>
      <c r="D37" s="11">
        <v>1101</v>
      </c>
      <c r="E37" s="31">
        <f t="shared" si="0"/>
        <v>0.49886724059809695</v>
      </c>
      <c r="F37" s="31">
        <f t="shared" si="1"/>
        <v>0.50113275940190305</v>
      </c>
      <c r="G37" s="12">
        <v>1704</v>
      </c>
      <c r="H37" s="11">
        <v>836</v>
      </c>
      <c r="I37" s="31">
        <f t="shared" si="2"/>
        <v>0.49061032863849763</v>
      </c>
      <c r="J37" s="131">
        <f t="shared" si="3"/>
        <v>0.50938967136150237</v>
      </c>
      <c r="K37" s="31">
        <f t="shared" si="4"/>
        <v>-8.2569119595993223E-3</v>
      </c>
      <c r="L37" s="121">
        <v>0.60857742388524405</v>
      </c>
    </row>
    <row r="38" spans="1:19" ht="14.5" thickBot="1" x14ac:dyDescent="0.35">
      <c r="A38" s="203" t="s">
        <v>31</v>
      </c>
      <c r="B38" s="205"/>
      <c r="C38" s="42">
        <v>2207</v>
      </c>
      <c r="D38" s="38">
        <f>AVERAGE(D30:D37)</f>
        <v>1563.625</v>
      </c>
      <c r="E38" s="122">
        <f t="shared" si="0"/>
        <v>0.70848436792025371</v>
      </c>
      <c r="F38" s="122">
        <f t="shared" si="1"/>
        <v>0.29151563207974629</v>
      </c>
      <c r="G38" s="39">
        <v>1704</v>
      </c>
      <c r="H38" s="38">
        <f>AVERAGE(H30:H37)</f>
        <v>1189.625</v>
      </c>
      <c r="I38" s="122">
        <f t="shared" si="2"/>
        <v>0.69813673708920188</v>
      </c>
      <c r="J38" s="123">
        <f t="shared" si="3"/>
        <v>0.30186326291079812</v>
      </c>
      <c r="K38" s="122">
        <f t="shared" si="4"/>
        <v>-1.0347630831051835E-2</v>
      </c>
      <c r="L38" s="71"/>
      <c r="O38" t="s">
        <v>98</v>
      </c>
      <c r="P38" t="s">
        <v>99</v>
      </c>
      <c r="Q38" t="s">
        <v>100</v>
      </c>
      <c r="R38" t="s">
        <v>101</v>
      </c>
      <c r="S38" t="s">
        <v>97</v>
      </c>
    </row>
    <row r="39" spans="1:19" x14ac:dyDescent="0.3">
      <c r="A39" s="124" t="s">
        <v>25</v>
      </c>
      <c r="B39" s="206">
        <v>5</v>
      </c>
      <c r="C39" s="7">
        <v>159</v>
      </c>
      <c r="D39" s="9">
        <v>123</v>
      </c>
      <c r="E39" s="26">
        <f>D39/C39</f>
        <v>0.77358490566037741</v>
      </c>
      <c r="F39" s="26">
        <f t="shared" si="1"/>
        <v>0.22641509433962259</v>
      </c>
      <c r="G39" s="8">
        <v>130</v>
      </c>
      <c r="H39" s="7">
        <v>101</v>
      </c>
      <c r="I39" s="26">
        <f t="shared" si="2"/>
        <v>0.77692307692307694</v>
      </c>
      <c r="J39" s="34">
        <f t="shared" si="3"/>
        <v>0.22307692307692306</v>
      </c>
      <c r="K39" s="124">
        <f t="shared" si="4"/>
        <v>3.3381712626995297E-3</v>
      </c>
      <c r="L39" s="14">
        <v>0.94609161449052404</v>
      </c>
      <c r="N39" t="s">
        <v>25</v>
      </c>
      <c r="O39">
        <v>3.3381712626995297E-3</v>
      </c>
      <c r="P39">
        <v>-8.2569119595993223E-3</v>
      </c>
      <c r="Q39">
        <v>7.098702533795187E-3</v>
      </c>
      <c r="R39">
        <v>-1.4161965084096284E-2</v>
      </c>
      <c r="S39">
        <v>1.3533834586466176E-2</v>
      </c>
    </row>
    <row r="40" spans="1:19" x14ac:dyDescent="0.3">
      <c r="A40" s="125" t="s">
        <v>26</v>
      </c>
      <c r="B40" s="207"/>
      <c r="C40" s="9">
        <v>159</v>
      </c>
      <c r="D40" s="9">
        <v>123</v>
      </c>
      <c r="E40" s="28">
        <f t="shared" si="0"/>
        <v>0.77358490566037741</v>
      </c>
      <c r="F40" s="28">
        <f t="shared" si="1"/>
        <v>0.22641509433962259</v>
      </c>
      <c r="G40" s="10">
        <v>130</v>
      </c>
      <c r="H40" s="9">
        <v>97</v>
      </c>
      <c r="I40" s="28">
        <f t="shared" si="2"/>
        <v>0.74615384615384617</v>
      </c>
      <c r="J40" s="36">
        <f t="shared" si="3"/>
        <v>0.25384615384615383</v>
      </c>
      <c r="K40" s="125">
        <f t="shared" si="4"/>
        <v>-2.7431059506531241E-2</v>
      </c>
      <c r="L40" s="70">
        <v>0.58633202870463696</v>
      </c>
      <c r="N40" t="s">
        <v>26</v>
      </c>
      <c r="O40">
        <v>-2.7431059506531241E-2</v>
      </c>
      <c r="P40">
        <v>-2.7140755726019039E-2</v>
      </c>
      <c r="Q40">
        <v>1.222743020175332E-3</v>
      </c>
      <c r="R40">
        <v>-1.6644932935916512E-2</v>
      </c>
      <c r="S40">
        <v>4.3107769423558873E-2</v>
      </c>
    </row>
    <row r="41" spans="1:19" x14ac:dyDescent="0.3">
      <c r="A41" s="125" t="s">
        <v>17</v>
      </c>
      <c r="B41" s="207"/>
      <c r="C41" s="9">
        <v>159</v>
      </c>
      <c r="D41" s="9">
        <v>152</v>
      </c>
      <c r="E41" s="28">
        <f t="shared" si="0"/>
        <v>0.95597484276729561</v>
      </c>
      <c r="F41" s="28">
        <f t="shared" si="1"/>
        <v>4.4025157232704393E-2</v>
      </c>
      <c r="G41" s="10">
        <v>130</v>
      </c>
      <c r="H41" s="9">
        <v>125</v>
      </c>
      <c r="I41" s="28">
        <f t="shared" si="2"/>
        <v>0.96153846153846156</v>
      </c>
      <c r="J41" s="36">
        <f t="shared" si="3"/>
        <v>3.8461538461538436E-2</v>
      </c>
      <c r="K41" s="125">
        <f t="shared" si="4"/>
        <v>5.5636187711659568E-3</v>
      </c>
      <c r="L41" s="70">
        <v>0.813544796741278</v>
      </c>
      <c r="N41" t="s">
        <v>17</v>
      </c>
      <c r="O41">
        <v>5.5636187711659568E-3</v>
      </c>
      <c r="P41">
        <v>-6.6138790149141702E-3</v>
      </c>
      <c r="Q41">
        <v>-2.8870321309693026E-3</v>
      </c>
      <c r="R41">
        <v>-8.8221205024484606E-3</v>
      </c>
      <c r="S41">
        <v>-2.4561403508771895E-2</v>
      </c>
    </row>
    <row r="42" spans="1:19" x14ac:dyDescent="0.3">
      <c r="A42" s="125" t="s">
        <v>18</v>
      </c>
      <c r="B42" s="207"/>
      <c r="C42" s="9">
        <v>159</v>
      </c>
      <c r="D42" s="9">
        <v>150</v>
      </c>
      <c r="E42" s="28">
        <f t="shared" si="0"/>
        <v>0.94339622641509435</v>
      </c>
      <c r="F42" s="28">
        <f t="shared" si="1"/>
        <v>5.6603773584905648E-2</v>
      </c>
      <c r="G42" s="10">
        <v>130</v>
      </c>
      <c r="H42" s="9">
        <v>123</v>
      </c>
      <c r="I42" s="28">
        <f t="shared" si="2"/>
        <v>0.94615384615384612</v>
      </c>
      <c r="J42" s="36">
        <f t="shared" si="3"/>
        <v>5.3846153846153877E-2</v>
      </c>
      <c r="K42" s="125">
        <f t="shared" si="4"/>
        <v>2.7576197387517709E-3</v>
      </c>
      <c r="L42" s="70">
        <v>0.91877306884389498</v>
      </c>
      <c r="N42" t="s">
        <v>18</v>
      </c>
      <c r="O42">
        <v>2.7576197387517709E-3</v>
      </c>
      <c r="P42">
        <v>-8.0332850448103787E-3</v>
      </c>
      <c r="Q42">
        <v>-3.6002988927381629E-3</v>
      </c>
      <c r="R42">
        <v>-1.1185331062380288E-2</v>
      </c>
      <c r="S42">
        <v>-2.2556390977443663E-2</v>
      </c>
    </row>
    <row r="43" spans="1:19" x14ac:dyDescent="0.3">
      <c r="A43" s="125" t="s">
        <v>20</v>
      </c>
      <c r="B43" s="207"/>
      <c r="C43" s="9">
        <v>159</v>
      </c>
      <c r="D43" s="9">
        <v>93</v>
      </c>
      <c r="E43" s="28">
        <f t="shared" si="0"/>
        <v>0.58490566037735847</v>
      </c>
      <c r="F43" s="28">
        <f t="shared" si="1"/>
        <v>0.41509433962264153</v>
      </c>
      <c r="G43" s="10">
        <v>130</v>
      </c>
      <c r="H43" s="9">
        <v>69</v>
      </c>
      <c r="I43" s="28">
        <f t="shared" si="2"/>
        <v>0.53076923076923077</v>
      </c>
      <c r="J43" s="36">
        <f t="shared" si="3"/>
        <v>0.46923076923076923</v>
      </c>
      <c r="K43" s="125">
        <f t="shared" si="4"/>
        <v>-5.4136429608127701E-2</v>
      </c>
      <c r="L43" s="70">
        <v>0.35628662719401499</v>
      </c>
      <c r="N43" t="s">
        <v>20</v>
      </c>
      <c r="O43">
        <v>-5.4136429608127701E-2</v>
      </c>
      <c r="P43">
        <v>-1.2306659774384054E-2</v>
      </c>
      <c r="Q43">
        <v>-9.51022349025199E-3</v>
      </c>
      <c r="R43">
        <v>-8.4672397274856315E-2</v>
      </c>
      <c r="S43">
        <v>-0.10802005012531324</v>
      </c>
    </row>
    <row r="44" spans="1:19" x14ac:dyDescent="0.3">
      <c r="A44" s="125" t="s">
        <v>21</v>
      </c>
      <c r="B44" s="207"/>
      <c r="C44" s="9">
        <v>159</v>
      </c>
      <c r="D44" s="9">
        <v>82</v>
      </c>
      <c r="E44" s="28">
        <f t="shared" si="0"/>
        <v>0.51572327044025157</v>
      </c>
      <c r="F44" s="28">
        <f t="shared" si="1"/>
        <v>0.48427672955974843</v>
      </c>
      <c r="G44" s="10">
        <v>130</v>
      </c>
      <c r="H44" s="9">
        <v>67</v>
      </c>
      <c r="I44" s="28">
        <f t="shared" si="2"/>
        <v>0.51538461538461533</v>
      </c>
      <c r="J44" s="36">
        <f t="shared" si="3"/>
        <v>0.48461538461538467</v>
      </c>
      <c r="K44" s="125">
        <f t="shared" si="4"/>
        <v>-3.3865505563623888E-4</v>
      </c>
      <c r="L44" s="70">
        <v>0.99542746271670701</v>
      </c>
      <c r="N44" t="s">
        <v>21</v>
      </c>
      <c r="O44">
        <v>-3.3865505563623888E-4</v>
      </c>
      <c r="P44">
        <v>1.9357954098249142E-3</v>
      </c>
      <c r="Q44">
        <v>-2.0718701175191923E-2</v>
      </c>
      <c r="R44">
        <v>-7.0185756866084748E-2</v>
      </c>
      <c r="S44">
        <v>-5.2631578947368418E-2</v>
      </c>
    </row>
    <row r="45" spans="1:19" x14ac:dyDescent="0.3">
      <c r="A45" s="125" t="s">
        <v>22</v>
      </c>
      <c r="B45" s="207"/>
      <c r="C45" s="9">
        <v>159</v>
      </c>
      <c r="D45" s="9">
        <v>84</v>
      </c>
      <c r="E45" s="28">
        <f t="shared" si="0"/>
        <v>0.52830188679245282</v>
      </c>
      <c r="F45" s="28">
        <f t="shared" si="1"/>
        <v>0.47169811320754718</v>
      </c>
      <c r="G45" s="10">
        <v>130</v>
      </c>
      <c r="H45" s="9">
        <v>61</v>
      </c>
      <c r="I45" s="28">
        <f t="shared" si="2"/>
        <v>0.46923076923076923</v>
      </c>
      <c r="J45" s="36">
        <f t="shared" si="3"/>
        <v>0.53076923076923077</v>
      </c>
      <c r="K45" s="125">
        <f t="shared" si="4"/>
        <v>-5.9071117561683595E-2</v>
      </c>
      <c r="L45" s="70">
        <v>0.31772380787617299</v>
      </c>
      <c r="N45" t="s">
        <v>22</v>
      </c>
      <c r="O45">
        <v>-5.9071117561683595E-2</v>
      </c>
      <c r="P45">
        <v>-1.4108438578913418E-2</v>
      </c>
      <c r="Q45">
        <v>-1.6507030772366038E-2</v>
      </c>
      <c r="R45">
        <v>-2.0896316797956116E-2</v>
      </c>
      <c r="S45">
        <v>-2.8822055137844582E-2</v>
      </c>
    </row>
    <row r="46" spans="1:19" ht="14.5" thickBot="1" x14ac:dyDescent="0.35">
      <c r="A46" s="125" t="s">
        <v>23</v>
      </c>
      <c r="B46" s="207"/>
      <c r="C46" s="9">
        <v>159</v>
      </c>
      <c r="D46" s="9">
        <v>64</v>
      </c>
      <c r="E46" s="28">
        <f t="shared" si="0"/>
        <v>0.40251572327044027</v>
      </c>
      <c r="F46" s="28">
        <f t="shared" si="1"/>
        <v>0.59748427672955973</v>
      </c>
      <c r="G46" s="10">
        <v>130</v>
      </c>
      <c r="H46" s="9">
        <v>45</v>
      </c>
      <c r="I46" s="28">
        <f t="shared" si="2"/>
        <v>0.34615384615384615</v>
      </c>
      <c r="J46" s="36">
        <f t="shared" si="3"/>
        <v>0.65384615384615385</v>
      </c>
      <c r="K46" s="126">
        <f t="shared" si="4"/>
        <v>-5.6361877116594128E-2</v>
      </c>
      <c r="L46" s="121">
        <v>0.32538286819440898</v>
      </c>
      <c r="N46" t="s">
        <v>23</v>
      </c>
      <c r="O46">
        <v>-5.6361877116594128E-2</v>
      </c>
      <c r="P46">
        <v>-8.2569119595993223E-3</v>
      </c>
      <c r="Q46">
        <v>-1.0495210923170961E-2</v>
      </c>
      <c r="R46">
        <v>-6.6682190760059656E-2</v>
      </c>
      <c r="S46">
        <v>-1.1528822055137833E-2</v>
      </c>
    </row>
    <row r="47" spans="1:19" ht="14.5" thickBot="1" x14ac:dyDescent="0.35">
      <c r="A47" s="203" t="s">
        <v>31</v>
      </c>
      <c r="B47" s="205"/>
      <c r="C47" s="42">
        <v>159</v>
      </c>
      <c r="D47" s="38">
        <f>AVERAGE(D39:D46)</f>
        <v>108.875</v>
      </c>
      <c r="E47" s="122">
        <f t="shared" si="0"/>
        <v>0.68474842767295596</v>
      </c>
      <c r="F47" s="122">
        <f t="shared" si="1"/>
        <v>0.31525157232704404</v>
      </c>
      <c r="G47" s="39">
        <v>130</v>
      </c>
      <c r="H47" s="38">
        <f>AVERAGE(H39:H46)</f>
        <v>86</v>
      </c>
      <c r="I47" s="122">
        <f t="shared" si="2"/>
        <v>0.66153846153846152</v>
      </c>
      <c r="J47" s="123">
        <f t="shared" si="3"/>
        <v>0.33846153846153848</v>
      </c>
      <c r="K47" s="122">
        <f t="shared" si="4"/>
        <v>-2.3209966134494442E-2</v>
      </c>
      <c r="L47" s="71"/>
    </row>
    <row r="54" spans="21:23" x14ac:dyDescent="0.3">
      <c r="V54" s="19"/>
      <c r="W54" s="19"/>
    </row>
    <row r="55" spans="21:23" x14ac:dyDescent="0.3">
      <c r="U55" s="19"/>
    </row>
  </sheetData>
  <mergeCells count="14">
    <mergeCell ref="K1:L1"/>
    <mergeCell ref="A47:B47"/>
    <mergeCell ref="A20:B20"/>
    <mergeCell ref="B21:B28"/>
    <mergeCell ref="A29:B29"/>
    <mergeCell ref="B30:B37"/>
    <mergeCell ref="A11:B11"/>
    <mergeCell ref="B12:B19"/>
    <mergeCell ref="A38:B38"/>
    <mergeCell ref="B39:B46"/>
    <mergeCell ref="A1:B1"/>
    <mergeCell ref="C1:F1"/>
    <mergeCell ref="G1:J1"/>
    <mergeCell ref="B3:B10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52A2-7AB2-452D-B05F-98E5617979A1}">
  <dimension ref="A1:W47"/>
  <sheetViews>
    <sheetView zoomScale="55" zoomScaleNormal="55" workbookViewId="0">
      <selection activeCell="A11" sqref="A11:B11"/>
    </sheetView>
  </sheetViews>
  <sheetFormatPr defaultRowHeight="14" x14ac:dyDescent="0.3"/>
  <cols>
    <col min="1" max="1" width="17.33203125" customWidth="1"/>
    <col min="2" max="2" width="8.5" customWidth="1"/>
    <col min="3" max="3" width="11.6640625" customWidth="1"/>
    <col min="4" max="4" width="11.1640625" customWidth="1"/>
    <col min="5" max="5" width="8.58203125" style="35"/>
    <col min="6" max="6" width="10.9140625" style="35" customWidth="1"/>
    <col min="7" max="7" width="12.75" customWidth="1"/>
    <col min="8" max="8" width="11.83203125" customWidth="1"/>
    <col min="9" max="9" width="8.58203125" customWidth="1"/>
    <col min="10" max="10" width="12.08203125" customWidth="1"/>
    <col min="11" max="11" width="14.25" customWidth="1"/>
    <col min="14" max="14" width="10.5" customWidth="1"/>
    <col min="15" max="15" width="13.25" customWidth="1"/>
    <col min="16" max="16" width="12.58203125" customWidth="1"/>
    <col min="17" max="17" width="13.08203125" customWidth="1"/>
  </cols>
  <sheetData>
    <row r="1" spans="1:18" x14ac:dyDescent="0.3">
      <c r="A1" s="236"/>
      <c r="B1" s="237"/>
      <c r="C1" s="237" t="s">
        <v>40</v>
      </c>
      <c r="D1" s="237"/>
      <c r="E1" s="237"/>
      <c r="F1" s="237"/>
      <c r="G1" s="230" t="s">
        <v>41</v>
      </c>
      <c r="H1" s="230"/>
      <c r="I1" s="230"/>
      <c r="J1" s="230"/>
      <c r="K1" s="170" t="s">
        <v>3</v>
      </c>
    </row>
    <row r="2" spans="1:18" x14ac:dyDescent="0.3">
      <c r="A2" s="167" t="s">
        <v>6</v>
      </c>
      <c r="B2" s="179" t="s">
        <v>28</v>
      </c>
      <c r="C2" s="168" t="s">
        <v>52</v>
      </c>
      <c r="D2" s="168" t="s">
        <v>53</v>
      </c>
      <c r="E2" s="171" t="s">
        <v>68</v>
      </c>
      <c r="F2" s="168" t="s">
        <v>94</v>
      </c>
      <c r="G2" s="168" t="s">
        <v>54</v>
      </c>
      <c r="H2" s="168" t="s">
        <v>55</v>
      </c>
      <c r="I2" s="171" t="s">
        <v>69</v>
      </c>
      <c r="J2" s="168" t="s">
        <v>95</v>
      </c>
      <c r="K2" s="172" t="s">
        <v>64</v>
      </c>
      <c r="N2" t="s">
        <v>98</v>
      </c>
      <c r="O2" t="s">
        <v>99</v>
      </c>
      <c r="P2" t="s">
        <v>100</v>
      </c>
      <c r="Q2" t="s">
        <v>101</v>
      </c>
      <c r="R2" t="s">
        <v>97</v>
      </c>
    </row>
    <row r="3" spans="1:18" x14ac:dyDescent="0.3">
      <c r="A3" s="162" t="s">
        <v>25</v>
      </c>
      <c r="B3" s="234">
        <v>1</v>
      </c>
      <c r="C3" s="9">
        <v>427</v>
      </c>
      <c r="D3" s="9">
        <v>294</v>
      </c>
      <c r="E3" s="161">
        <f>1-F3</f>
        <v>0.31147540983606559</v>
      </c>
      <c r="F3" s="158">
        <f>D3/C3</f>
        <v>0.68852459016393441</v>
      </c>
      <c r="G3" s="9">
        <v>2</v>
      </c>
      <c r="H3" s="9">
        <v>0</v>
      </c>
      <c r="I3" s="161">
        <f>1-J3</f>
        <v>1</v>
      </c>
      <c r="J3" s="158">
        <f>H3/G3</f>
        <v>0</v>
      </c>
      <c r="K3" s="163">
        <f>J3-F3</f>
        <v>-0.68852459016393441</v>
      </c>
      <c r="M3" t="s">
        <v>25</v>
      </c>
      <c r="N3">
        <v>-9.6219931271477654E-2</v>
      </c>
      <c r="O3">
        <v>-0.19468810916179335</v>
      </c>
      <c r="P3">
        <v>-0.29573056160003242</v>
      </c>
      <c r="Q3">
        <v>-0.36387288860332212</v>
      </c>
      <c r="R3">
        <v>-0.68852459016393441</v>
      </c>
    </row>
    <row r="4" spans="1:18" x14ac:dyDescent="0.3">
      <c r="A4" s="162" t="s">
        <v>26</v>
      </c>
      <c r="B4" s="234"/>
      <c r="C4" s="9">
        <v>427</v>
      </c>
      <c r="D4" s="9">
        <v>299</v>
      </c>
      <c r="E4" s="161">
        <f t="shared" ref="E4:E47" si="0">1-F4</f>
        <v>0.29976580796252927</v>
      </c>
      <c r="F4" s="158">
        <f t="shared" ref="F4:F47" si="1">D4/C4</f>
        <v>0.70023419203747073</v>
      </c>
      <c r="G4" s="9">
        <v>2</v>
      </c>
      <c r="H4" s="9">
        <v>0</v>
      </c>
      <c r="I4" s="161">
        <f t="shared" ref="I4:I47" si="2">1-J4</f>
        <v>1</v>
      </c>
      <c r="J4" s="158">
        <f t="shared" ref="J4:J47" si="3">H4/G4</f>
        <v>0</v>
      </c>
      <c r="K4" s="163">
        <f t="shared" ref="K4:K47" si="4">J4-F4</f>
        <v>-0.70023419203747073</v>
      </c>
      <c r="M4" t="s">
        <v>26</v>
      </c>
      <c r="N4">
        <v>-7.9037800687285276E-2</v>
      </c>
      <c r="O4">
        <v>-0.20126705653021448</v>
      </c>
      <c r="P4">
        <v>-0.30808054668573898</v>
      </c>
      <c r="Q4">
        <v>-0.43028375180427414</v>
      </c>
      <c r="R4">
        <v>-0.70023419203747073</v>
      </c>
    </row>
    <row r="5" spans="1:18" x14ac:dyDescent="0.3">
      <c r="A5" s="162" t="s">
        <v>17</v>
      </c>
      <c r="B5" s="234"/>
      <c r="C5" s="9">
        <v>427</v>
      </c>
      <c r="D5" s="9">
        <v>383</v>
      </c>
      <c r="E5" s="161">
        <f t="shared" si="0"/>
        <v>0.10304449648711944</v>
      </c>
      <c r="F5" s="158">
        <f t="shared" si="1"/>
        <v>0.89695550351288056</v>
      </c>
      <c r="G5" s="9">
        <v>2</v>
      </c>
      <c r="H5" s="9">
        <v>1</v>
      </c>
      <c r="I5" s="161">
        <f t="shared" si="2"/>
        <v>0.5</v>
      </c>
      <c r="J5" s="158">
        <f t="shared" si="3"/>
        <v>0.5</v>
      </c>
      <c r="K5" s="163">
        <f t="shared" si="4"/>
        <v>-0.39695550351288056</v>
      </c>
      <c r="M5" t="s">
        <v>17</v>
      </c>
      <c r="N5">
        <v>5.4982817869415612E-3</v>
      </c>
      <c r="O5">
        <v>-0.18396686159844056</v>
      </c>
      <c r="P5">
        <v>-0.22523908499997125</v>
      </c>
      <c r="Q5">
        <v>-0.30798676941036995</v>
      </c>
      <c r="R5">
        <v>-0.39695550351288056</v>
      </c>
    </row>
    <row r="6" spans="1:18" x14ac:dyDescent="0.3">
      <c r="A6" s="162" t="s">
        <v>18</v>
      </c>
      <c r="B6" s="234"/>
      <c r="C6" s="9">
        <v>427</v>
      </c>
      <c r="D6" s="9">
        <v>378</v>
      </c>
      <c r="E6" s="161">
        <f t="shared" si="0"/>
        <v>0.11475409836065575</v>
      </c>
      <c r="F6" s="158">
        <f t="shared" si="1"/>
        <v>0.88524590163934425</v>
      </c>
      <c r="G6" s="9">
        <v>2</v>
      </c>
      <c r="H6" s="9">
        <v>1</v>
      </c>
      <c r="I6" s="161">
        <f t="shared" si="2"/>
        <v>0.5</v>
      </c>
      <c r="J6" s="158">
        <f t="shared" si="3"/>
        <v>0.5</v>
      </c>
      <c r="K6" s="163">
        <f t="shared" si="4"/>
        <v>-0.38524590163934425</v>
      </c>
      <c r="M6" t="s">
        <v>18</v>
      </c>
      <c r="N6">
        <v>1.2371134020618624E-2</v>
      </c>
      <c r="O6">
        <v>-0.20224171539961011</v>
      </c>
      <c r="P6">
        <v>-0.24006061728922901</v>
      </c>
      <c r="Q6">
        <v>-0.33111315231014971</v>
      </c>
      <c r="R6">
        <v>-0.38524590163934425</v>
      </c>
    </row>
    <row r="7" spans="1:18" x14ac:dyDescent="0.3">
      <c r="A7" s="162" t="s">
        <v>20</v>
      </c>
      <c r="B7" s="234"/>
      <c r="C7" s="9">
        <v>427</v>
      </c>
      <c r="D7" s="9">
        <v>132</v>
      </c>
      <c r="E7" s="161">
        <f t="shared" si="0"/>
        <v>0.69086651053864168</v>
      </c>
      <c r="F7" s="158">
        <f t="shared" si="1"/>
        <v>0.30913348946135832</v>
      </c>
      <c r="G7" s="9">
        <v>2</v>
      </c>
      <c r="H7" s="9">
        <v>0</v>
      </c>
      <c r="I7" s="161">
        <f t="shared" si="2"/>
        <v>1</v>
      </c>
      <c r="J7" s="158">
        <f t="shared" si="3"/>
        <v>0</v>
      </c>
      <c r="K7" s="163">
        <f t="shared" si="4"/>
        <v>-0.30913348946135832</v>
      </c>
      <c r="M7" t="s">
        <v>20</v>
      </c>
      <c r="N7">
        <v>-0.3360824742268041</v>
      </c>
      <c r="O7">
        <v>-0.19785575048732945</v>
      </c>
      <c r="P7">
        <v>-0.1856400732188046</v>
      </c>
      <c r="Q7">
        <v>-0.14014289398786445</v>
      </c>
      <c r="R7">
        <v>-0.30913348946135832</v>
      </c>
    </row>
    <row r="8" spans="1:18" x14ac:dyDescent="0.3">
      <c r="A8" s="162" t="s">
        <v>21</v>
      </c>
      <c r="B8" s="234"/>
      <c r="C8" s="9">
        <v>427</v>
      </c>
      <c r="D8" s="9">
        <v>92</v>
      </c>
      <c r="E8" s="161">
        <f t="shared" si="0"/>
        <v>0.78454332552693207</v>
      </c>
      <c r="F8" s="158">
        <f t="shared" si="1"/>
        <v>0.21545667447306791</v>
      </c>
      <c r="G8" s="9">
        <v>2</v>
      </c>
      <c r="H8" s="9">
        <v>1</v>
      </c>
      <c r="I8" s="161">
        <f t="shared" si="2"/>
        <v>0.5</v>
      </c>
      <c r="J8" s="158">
        <f t="shared" si="3"/>
        <v>0.5</v>
      </c>
      <c r="K8" s="163">
        <f t="shared" si="4"/>
        <v>0.28454332552693207</v>
      </c>
      <c r="M8" t="s">
        <v>21</v>
      </c>
      <c r="N8">
        <v>-0.26735395189003436</v>
      </c>
      <c r="O8">
        <v>-0.15350877192982454</v>
      </c>
      <c r="P8">
        <v>-0.14447787346428409</v>
      </c>
      <c r="Q8">
        <v>-8.4397044384012909E-2</v>
      </c>
      <c r="R8">
        <v>0.28454332552693207</v>
      </c>
    </row>
    <row r="9" spans="1:18" x14ac:dyDescent="0.3">
      <c r="A9" s="162" t="s">
        <v>22</v>
      </c>
      <c r="B9" s="234"/>
      <c r="C9" s="9">
        <v>427</v>
      </c>
      <c r="D9" s="9">
        <v>132</v>
      </c>
      <c r="E9" s="161">
        <f t="shared" si="0"/>
        <v>0.69086651053864168</v>
      </c>
      <c r="F9" s="158">
        <f t="shared" si="1"/>
        <v>0.30913348946135832</v>
      </c>
      <c r="G9" s="9">
        <v>2</v>
      </c>
      <c r="H9" s="9">
        <v>0</v>
      </c>
      <c r="I9" s="161">
        <f t="shared" si="2"/>
        <v>1</v>
      </c>
      <c r="J9" s="158">
        <f t="shared" si="3"/>
        <v>0</v>
      </c>
      <c r="K9" s="163">
        <f t="shared" si="4"/>
        <v>-0.30913348946135832</v>
      </c>
      <c r="M9" t="s">
        <v>22</v>
      </c>
      <c r="N9">
        <v>-0.22474226804123709</v>
      </c>
      <c r="O9">
        <v>-0.15911306042884987</v>
      </c>
      <c r="P9">
        <v>-0.12470124532475024</v>
      </c>
      <c r="Q9">
        <v>-0.1499798645267259</v>
      </c>
      <c r="R9">
        <v>-0.30913348946135832</v>
      </c>
    </row>
    <row r="10" spans="1:18" x14ac:dyDescent="0.3">
      <c r="A10" s="162" t="s">
        <v>27</v>
      </c>
      <c r="B10" s="235"/>
      <c r="C10" s="9">
        <v>427</v>
      </c>
      <c r="D10" s="9">
        <v>78</v>
      </c>
      <c r="E10" s="161">
        <f t="shared" si="0"/>
        <v>0.81733021077283374</v>
      </c>
      <c r="F10" s="158">
        <f t="shared" si="1"/>
        <v>0.18266978922716628</v>
      </c>
      <c r="G10" s="9">
        <v>2</v>
      </c>
      <c r="H10" s="9">
        <v>0</v>
      </c>
      <c r="I10" s="161">
        <f t="shared" si="2"/>
        <v>1</v>
      </c>
      <c r="J10" s="158">
        <f t="shared" si="3"/>
        <v>0</v>
      </c>
      <c r="K10" s="163">
        <f t="shared" si="4"/>
        <v>-0.18266978922716628</v>
      </c>
      <c r="M10" t="s">
        <v>23</v>
      </c>
      <c r="N10">
        <v>-0.2274914089347079</v>
      </c>
      <c r="O10">
        <v>-0.22173489278752434</v>
      </c>
      <c r="P10">
        <v>-0.17008420262536572</v>
      </c>
      <c r="Q10">
        <v>-0.14002524852603815</v>
      </c>
      <c r="R10">
        <v>-0.18266978922716628</v>
      </c>
    </row>
    <row r="11" spans="1:18" x14ac:dyDescent="0.3">
      <c r="A11" s="231" t="s">
        <v>31</v>
      </c>
      <c r="B11" s="232"/>
      <c r="C11" s="173">
        <v>427</v>
      </c>
      <c r="D11" s="174">
        <f>AVERAGE(D3:D10)</f>
        <v>223.5</v>
      </c>
      <c r="E11" s="175">
        <f t="shared" si="0"/>
        <v>0.47658079625292737</v>
      </c>
      <c r="F11" s="169">
        <f t="shared" si="1"/>
        <v>0.52341920374707263</v>
      </c>
      <c r="G11" s="176">
        <v>2</v>
      </c>
      <c r="H11" s="177">
        <f>AVERAGE(H3:H10)</f>
        <v>0.375</v>
      </c>
      <c r="I11" s="175">
        <f t="shared" si="2"/>
        <v>0.8125</v>
      </c>
      <c r="J11" s="169">
        <f t="shared" si="3"/>
        <v>0.1875</v>
      </c>
      <c r="K11" s="178">
        <f t="shared" si="4"/>
        <v>-0.33591920374707263</v>
      </c>
    </row>
    <row r="12" spans="1:18" x14ac:dyDescent="0.3">
      <c r="A12" s="162" t="s">
        <v>25</v>
      </c>
      <c r="B12" s="233">
        <v>2</v>
      </c>
      <c r="C12" s="180">
        <v>3623</v>
      </c>
      <c r="D12" s="181">
        <v>2328</v>
      </c>
      <c r="E12" s="182">
        <f t="shared" si="0"/>
        <v>0.35743858680651397</v>
      </c>
      <c r="F12" s="183">
        <f t="shared" si="1"/>
        <v>0.64256141319348603</v>
      </c>
      <c r="G12" s="184">
        <v>61</v>
      </c>
      <c r="H12" s="181">
        <v>17</v>
      </c>
      <c r="I12" s="182">
        <f t="shared" si="2"/>
        <v>0.72131147540983609</v>
      </c>
      <c r="J12" s="183">
        <f t="shared" si="3"/>
        <v>0.27868852459016391</v>
      </c>
      <c r="K12" s="185">
        <f t="shared" si="4"/>
        <v>-0.36387288860332212</v>
      </c>
    </row>
    <row r="13" spans="1:18" x14ac:dyDescent="0.3">
      <c r="A13" s="162" t="s">
        <v>26</v>
      </c>
      <c r="B13" s="234"/>
      <c r="C13" s="186">
        <v>3623</v>
      </c>
      <c r="D13" s="159">
        <v>2628</v>
      </c>
      <c r="E13" s="161">
        <f t="shared" si="0"/>
        <v>0.27463428098261111</v>
      </c>
      <c r="F13" s="158">
        <f t="shared" si="1"/>
        <v>0.72536571901738889</v>
      </c>
      <c r="G13" s="160">
        <v>61</v>
      </c>
      <c r="H13" s="159">
        <v>18</v>
      </c>
      <c r="I13" s="161">
        <f t="shared" si="2"/>
        <v>0.70491803278688525</v>
      </c>
      <c r="J13" s="158">
        <f t="shared" si="3"/>
        <v>0.29508196721311475</v>
      </c>
      <c r="K13" s="163">
        <f t="shared" si="4"/>
        <v>-0.43028375180427414</v>
      </c>
    </row>
    <row r="14" spans="1:18" x14ac:dyDescent="0.3">
      <c r="A14" s="162" t="s">
        <v>17</v>
      </c>
      <c r="B14" s="234"/>
      <c r="C14" s="186">
        <v>3623</v>
      </c>
      <c r="D14" s="159">
        <v>3254</v>
      </c>
      <c r="E14" s="161">
        <f t="shared" si="0"/>
        <v>0.10184929616340055</v>
      </c>
      <c r="F14" s="158">
        <f t="shared" si="1"/>
        <v>0.89815070383659945</v>
      </c>
      <c r="G14" s="160">
        <v>61</v>
      </c>
      <c r="H14" s="159">
        <v>36</v>
      </c>
      <c r="I14" s="161">
        <f t="shared" si="2"/>
        <v>0.4098360655737705</v>
      </c>
      <c r="J14" s="158">
        <f t="shared" si="3"/>
        <v>0.5901639344262295</v>
      </c>
      <c r="K14" s="163">
        <f t="shared" si="4"/>
        <v>-0.30798676941036995</v>
      </c>
      <c r="N14" t="s">
        <v>73</v>
      </c>
      <c r="O14" t="s">
        <v>74</v>
      </c>
    </row>
    <row r="15" spans="1:18" x14ac:dyDescent="0.3">
      <c r="A15" s="162" t="s">
        <v>18</v>
      </c>
      <c r="B15" s="234"/>
      <c r="C15" s="186">
        <v>3623</v>
      </c>
      <c r="D15" s="159">
        <v>3219</v>
      </c>
      <c r="E15" s="161">
        <f t="shared" si="0"/>
        <v>0.11150979850952247</v>
      </c>
      <c r="F15" s="158">
        <f t="shared" si="1"/>
        <v>0.88849020149047753</v>
      </c>
      <c r="G15" s="160">
        <v>61</v>
      </c>
      <c r="H15" s="159">
        <v>34</v>
      </c>
      <c r="I15" s="161">
        <f t="shared" si="2"/>
        <v>0.44262295081967218</v>
      </c>
      <c r="J15" s="158">
        <f t="shared" si="3"/>
        <v>0.55737704918032782</v>
      </c>
      <c r="K15" s="163">
        <f t="shared" si="4"/>
        <v>-0.33111315231014971</v>
      </c>
      <c r="M15" t="s">
        <v>98</v>
      </c>
      <c r="N15">
        <v>0.3483676975945017</v>
      </c>
      <c r="O15">
        <v>0.5</v>
      </c>
    </row>
    <row r="16" spans="1:18" x14ac:dyDescent="0.3">
      <c r="A16" s="162" t="s">
        <v>20</v>
      </c>
      <c r="B16" s="234"/>
      <c r="C16" s="186">
        <v>3623</v>
      </c>
      <c r="D16" s="159">
        <v>1755</v>
      </c>
      <c r="E16" s="161">
        <f t="shared" si="0"/>
        <v>0.51559481093016835</v>
      </c>
      <c r="F16" s="158">
        <f t="shared" si="1"/>
        <v>0.48440518906983165</v>
      </c>
      <c r="G16" s="160">
        <v>61</v>
      </c>
      <c r="H16" s="159">
        <v>21</v>
      </c>
      <c r="I16" s="161">
        <f t="shared" si="2"/>
        <v>0.65573770491803285</v>
      </c>
      <c r="J16" s="158">
        <f t="shared" si="3"/>
        <v>0.34426229508196721</v>
      </c>
      <c r="K16" s="163">
        <f t="shared" si="4"/>
        <v>-0.14014289398786445</v>
      </c>
      <c r="M16" t="s">
        <v>99</v>
      </c>
      <c r="N16">
        <v>0.27698586744639375</v>
      </c>
      <c r="O16">
        <v>0.46628289473684215</v>
      </c>
    </row>
    <row r="17" spans="1:15" x14ac:dyDescent="0.3">
      <c r="A17" s="162" t="s">
        <v>21</v>
      </c>
      <c r="B17" s="234"/>
      <c r="C17" s="186">
        <v>3623</v>
      </c>
      <c r="D17" s="159">
        <v>1850</v>
      </c>
      <c r="E17" s="161">
        <f t="shared" si="0"/>
        <v>0.48937344741926581</v>
      </c>
      <c r="F17" s="158">
        <f t="shared" si="1"/>
        <v>0.51062655258073419</v>
      </c>
      <c r="G17" s="160">
        <v>61</v>
      </c>
      <c r="H17" s="159">
        <v>26</v>
      </c>
      <c r="I17" s="161">
        <f t="shared" si="2"/>
        <v>0.57377049180327866</v>
      </c>
      <c r="J17" s="158">
        <f t="shared" si="3"/>
        <v>0.42622950819672129</v>
      </c>
      <c r="K17" s="163">
        <f t="shared" si="4"/>
        <v>-8.4397044384012909E-2</v>
      </c>
      <c r="M17" t="s">
        <v>100</v>
      </c>
      <c r="N17">
        <v>0.2279989168697536</v>
      </c>
      <c r="O17">
        <v>0.43975069252077559</v>
      </c>
    </row>
    <row r="18" spans="1:15" x14ac:dyDescent="0.3">
      <c r="A18" s="162" t="s">
        <v>22</v>
      </c>
      <c r="B18" s="234"/>
      <c r="C18" s="186">
        <v>3623</v>
      </c>
      <c r="D18" s="159">
        <v>2147</v>
      </c>
      <c r="E18" s="161">
        <f t="shared" si="0"/>
        <v>0.40739718465360197</v>
      </c>
      <c r="F18" s="158">
        <f t="shared" si="1"/>
        <v>0.59260281534639803</v>
      </c>
      <c r="G18" s="160">
        <v>61</v>
      </c>
      <c r="H18" s="159">
        <v>27</v>
      </c>
      <c r="I18" s="161">
        <f t="shared" si="2"/>
        <v>0.55737704918032782</v>
      </c>
      <c r="J18" s="158">
        <f t="shared" si="3"/>
        <v>0.44262295081967212</v>
      </c>
      <c r="K18" s="163">
        <f t="shared" si="4"/>
        <v>-0.1499798645267259</v>
      </c>
      <c r="M18" t="s">
        <v>101</v>
      </c>
      <c r="N18">
        <v>0.35488545404361027</v>
      </c>
      <c r="O18">
        <v>0.59836065573770492</v>
      </c>
    </row>
    <row r="19" spans="1:15" x14ac:dyDescent="0.3">
      <c r="A19" s="162" t="s">
        <v>23</v>
      </c>
      <c r="B19" s="235"/>
      <c r="C19" s="186">
        <v>3623</v>
      </c>
      <c r="D19" s="159">
        <v>1517</v>
      </c>
      <c r="E19" s="161">
        <f t="shared" si="0"/>
        <v>0.58128622688379794</v>
      </c>
      <c r="F19" s="158">
        <f t="shared" si="1"/>
        <v>0.41871377311620206</v>
      </c>
      <c r="G19" s="160">
        <v>61</v>
      </c>
      <c r="H19" s="159">
        <v>17</v>
      </c>
      <c r="I19" s="161">
        <f t="shared" si="2"/>
        <v>0.72131147540983609</v>
      </c>
      <c r="J19" s="158">
        <f t="shared" si="3"/>
        <v>0.27868852459016391</v>
      </c>
      <c r="K19" s="163">
        <f t="shared" si="4"/>
        <v>-0.14002524852603815</v>
      </c>
      <c r="M19" t="s">
        <v>97</v>
      </c>
      <c r="N19">
        <v>0.47658079625292737</v>
      </c>
      <c r="O19">
        <v>0.8125</v>
      </c>
    </row>
    <row r="20" spans="1:15" x14ac:dyDescent="0.3">
      <c r="A20" s="231" t="s">
        <v>31</v>
      </c>
      <c r="B20" s="232"/>
      <c r="C20" s="187">
        <v>3623</v>
      </c>
      <c r="D20" s="177">
        <f>AVERAGE(D12:D19)</f>
        <v>2337.25</v>
      </c>
      <c r="E20" s="175">
        <f t="shared" si="0"/>
        <v>0.35488545404361027</v>
      </c>
      <c r="F20" s="169">
        <f t="shared" si="1"/>
        <v>0.64511454595638973</v>
      </c>
      <c r="G20" s="177">
        <v>61</v>
      </c>
      <c r="H20" s="177">
        <f>AVERAGE(H12:H19)</f>
        <v>24.5</v>
      </c>
      <c r="I20" s="175">
        <f t="shared" si="2"/>
        <v>0.59836065573770492</v>
      </c>
      <c r="J20" s="169">
        <f t="shared" si="3"/>
        <v>0.40163934426229508</v>
      </c>
      <c r="K20" s="178">
        <f t="shared" si="4"/>
        <v>-0.24347520169409465</v>
      </c>
    </row>
    <row r="21" spans="1:15" x14ac:dyDescent="0.3">
      <c r="A21" s="162" t="s">
        <v>25</v>
      </c>
      <c r="B21" s="233">
        <v>3</v>
      </c>
      <c r="C21" s="180">
        <v>11079</v>
      </c>
      <c r="D21" s="181">
        <v>8064</v>
      </c>
      <c r="E21" s="182">
        <f t="shared" si="0"/>
        <v>0.27213647441104794</v>
      </c>
      <c r="F21" s="183">
        <f t="shared" si="1"/>
        <v>0.72786352558895206</v>
      </c>
      <c r="G21" s="181">
        <v>361</v>
      </c>
      <c r="H21" s="181">
        <v>156</v>
      </c>
      <c r="I21" s="182">
        <f t="shared" si="2"/>
        <v>0.56786703601108035</v>
      </c>
      <c r="J21" s="183">
        <f t="shared" si="3"/>
        <v>0.43213296398891965</v>
      </c>
      <c r="K21" s="185">
        <f t="shared" si="4"/>
        <v>-0.29573056160003242</v>
      </c>
    </row>
    <row r="22" spans="1:15" x14ac:dyDescent="0.3">
      <c r="A22" s="162" t="s">
        <v>26</v>
      </c>
      <c r="B22" s="234"/>
      <c r="C22" s="186">
        <v>11079</v>
      </c>
      <c r="D22" s="159">
        <v>8876</v>
      </c>
      <c r="E22" s="161">
        <f t="shared" si="0"/>
        <v>0.1988446610704937</v>
      </c>
      <c r="F22" s="158">
        <f t="shared" si="1"/>
        <v>0.8011553389295063</v>
      </c>
      <c r="G22" s="159">
        <v>361</v>
      </c>
      <c r="H22" s="159">
        <v>178</v>
      </c>
      <c r="I22" s="161">
        <f t="shared" si="2"/>
        <v>0.50692520775623273</v>
      </c>
      <c r="J22" s="158">
        <f t="shared" si="3"/>
        <v>0.49307479224376732</v>
      </c>
      <c r="K22" s="163">
        <f t="shared" si="4"/>
        <v>-0.30808054668573898</v>
      </c>
    </row>
    <row r="23" spans="1:15" x14ac:dyDescent="0.3">
      <c r="A23" s="162" t="s">
        <v>17</v>
      </c>
      <c r="B23" s="234"/>
      <c r="C23" s="186">
        <v>11079</v>
      </c>
      <c r="D23" s="159">
        <v>10352</v>
      </c>
      <c r="E23" s="161">
        <f t="shared" si="0"/>
        <v>6.5619640761801601E-2</v>
      </c>
      <c r="F23" s="158">
        <f t="shared" si="1"/>
        <v>0.9343803592381984</v>
      </c>
      <c r="G23" s="159">
        <v>361</v>
      </c>
      <c r="H23" s="159">
        <v>256</v>
      </c>
      <c r="I23" s="161">
        <f t="shared" si="2"/>
        <v>0.29085872576177285</v>
      </c>
      <c r="J23" s="158">
        <f t="shared" si="3"/>
        <v>0.70914127423822715</v>
      </c>
      <c r="K23" s="163">
        <f t="shared" si="4"/>
        <v>-0.22523908499997125</v>
      </c>
    </row>
    <row r="24" spans="1:15" x14ac:dyDescent="0.3">
      <c r="A24" s="162" t="s">
        <v>18</v>
      </c>
      <c r="B24" s="234"/>
      <c r="C24" s="186">
        <v>11079</v>
      </c>
      <c r="D24" s="159">
        <v>10240</v>
      </c>
      <c r="E24" s="161">
        <f t="shared" si="0"/>
        <v>7.5728856394981503E-2</v>
      </c>
      <c r="F24" s="158">
        <f t="shared" si="1"/>
        <v>0.9242711436050185</v>
      </c>
      <c r="G24" s="159">
        <v>361</v>
      </c>
      <c r="H24" s="159">
        <v>247</v>
      </c>
      <c r="I24" s="161">
        <f t="shared" si="2"/>
        <v>0.31578947368421051</v>
      </c>
      <c r="J24" s="158">
        <f t="shared" si="3"/>
        <v>0.68421052631578949</v>
      </c>
      <c r="K24" s="163">
        <f t="shared" si="4"/>
        <v>-0.24006061728922901</v>
      </c>
    </row>
    <row r="25" spans="1:15" x14ac:dyDescent="0.3">
      <c r="A25" s="162" t="s">
        <v>20</v>
      </c>
      <c r="B25" s="234"/>
      <c r="C25" s="186">
        <v>11079</v>
      </c>
      <c r="D25" s="159">
        <v>7765</v>
      </c>
      <c r="E25" s="161">
        <f t="shared" si="0"/>
        <v>0.29912446971748352</v>
      </c>
      <c r="F25" s="158">
        <f t="shared" si="1"/>
        <v>0.70087553028251648</v>
      </c>
      <c r="G25" s="159">
        <v>361</v>
      </c>
      <c r="H25" s="159">
        <v>186</v>
      </c>
      <c r="I25" s="161">
        <f t="shared" si="2"/>
        <v>0.48476454293628812</v>
      </c>
      <c r="J25" s="158">
        <f t="shared" si="3"/>
        <v>0.51523545706371188</v>
      </c>
      <c r="K25" s="163">
        <f t="shared" si="4"/>
        <v>-0.1856400732188046</v>
      </c>
    </row>
    <row r="26" spans="1:15" x14ac:dyDescent="0.3">
      <c r="A26" s="162" t="s">
        <v>21</v>
      </c>
      <c r="B26" s="234"/>
      <c r="C26" s="186">
        <v>11079</v>
      </c>
      <c r="D26" s="159">
        <v>7800</v>
      </c>
      <c r="E26" s="161">
        <f t="shared" si="0"/>
        <v>0.29596533983211482</v>
      </c>
      <c r="F26" s="158">
        <f t="shared" si="1"/>
        <v>0.70403466016788518</v>
      </c>
      <c r="G26" s="159">
        <v>361</v>
      </c>
      <c r="H26" s="159">
        <v>202</v>
      </c>
      <c r="I26" s="161">
        <f t="shared" si="2"/>
        <v>0.44044321329639891</v>
      </c>
      <c r="J26" s="158">
        <f t="shared" si="3"/>
        <v>0.55955678670360109</v>
      </c>
      <c r="K26" s="163">
        <f t="shared" si="4"/>
        <v>-0.14447787346428409</v>
      </c>
    </row>
    <row r="27" spans="1:15" x14ac:dyDescent="0.3">
      <c r="A27" s="162" t="s">
        <v>22</v>
      </c>
      <c r="B27" s="234"/>
      <c r="C27" s="186">
        <v>11079</v>
      </c>
      <c r="D27" s="159">
        <v>8164</v>
      </c>
      <c r="E27" s="161">
        <f t="shared" si="0"/>
        <v>0.26311038902428019</v>
      </c>
      <c r="F27" s="158">
        <f t="shared" si="1"/>
        <v>0.73688961097571981</v>
      </c>
      <c r="G27" s="159">
        <v>361</v>
      </c>
      <c r="H27" s="159">
        <v>221</v>
      </c>
      <c r="I27" s="161">
        <f t="shared" si="2"/>
        <v>0.38781163434903043</v>
      </c>
      <c r="J27" s="158">
        <f t="shared" si="3"/>
        <v>0.61218836565096957</v>
      </c>
      <c r="K27" s="163">
        <f t="shared" si="4"/>
        <v>-0.12470124532475024</v>
      </c>
    </row>
    <row r="28" spans="1:15" x14ac:dyDescent="0.3">
      <c r="A28" s="162" t="s">
        <v>23</v>
      </c>
      <c r="B28" s="235"/>
      <c r="C28" s="188">
        <v>11079</v>
      </c>
      <c r="D28" s="189">
        <v>7163</v>
      </c>
      <c r="E28" s="164">
        <f t="shared" si="0"/>
        <v>0.35346150374582541</v>
      </c>
      <c r="F28" s="165">
        <f t="shared" si="1"/>
        <v>0.64653849625417459</v>
      </c>
      <c r="G28" s="189">
        <v>361</v>
      </c>
      <c r="H28" s="189">
        <v>172</v>
      </c>
      <c r="I28" s="164">
        <f t="shared" si="2"/>
        <v>0.52354570637119113</v>
      </c>
      <c r="J28" s="165">
        <f t="shared" si="3"/>
        <v>0.47645429362880887</v>
      </c>
      <c r="K28" s="166">
        <f t="shared" si="4"/>
        <v>-0.17008420262536572</v>
      </c>
    </row>
    <row r="29" spans="1:15" x14ac:dyDescent="0.3">
      <c r="A29" s="231" t="s">
        <v>31</v>
      </c>
      <c r="B29" s="232"/>
      <c r="C29" s="187">
        <v>11079</v>
      </c>
      <c r="D29" s="177">
        <f>AVERAGE(D21:D28)</f>
        <v>8553</v>
      </c>
      <c r="E29" s="175">
        <f t="shared" si="0"/>
        <v>0.2279989168697536</v>
      </c>
      <c r="F29" s="169">
        <f t="shared" si="1"/>
        <v>0.7720010831302464</v>
      </c>
      <c r="G29" s="177">
        <v>361</v>
      </c>
      <c r="H29" s="177">
        <f>AVERAGE(H21:H28)</f>
        <v>202.25</v>
      </c>
      <c r="I29" s="175">
        <f t="shared" si="2"/>
        <v>0.43975069252077559</v>
      </c>
      <c r="J29" s="169">
        <f t="shared" si="3"/>
        <v>0.56024930747922441</v>
      </c>
      <c r="K29" s="178">
        <f t="shared" si="4"/>
        <v>-0.21175177565102199</v>
      </c>
    </row>
    <row r="30" spans="1:15" x14ac:dyDescent="0.3">
      <c r="A30" s="162" t="s">
        <v>25</v>
      </c>
      <c r="B30" s="233">
        <v>4</v>
      </c>
      <c r="C30" s="180">
        <v>4104</v>
      </c>
      <c r="D30" s="181">
        <v>3364</v>
      </c>
      <c r="E30" s="182">
        <f t="shared" si="0"/>
        <v>0.18031189083820665</v>
      </c>
      <c r="F30" s="183">
        <f t="shared" si="1"/>
        <v>0.81968810916179335</v>
      </c>
      <c r="G30" s="181">
        <v>152</v>
      </c>
      <c r="H30" s="181">
        <v>95</v>
      </c>
      <c r="I30" s="182">
        <f t="shared" si="2"/>
        <v>0.375</v>
      </c>
      <c r="J30" s="183">
        <f t="shared" si="3"/>
        <v>0.625</v>
      </c>
      <c r="K30" s="185">
        <f t="shared" si="4"/>
        <v>-0.19468810916179335</v>
      </c>
    </row>
    <row r="31" spans="1:15" x14ac:dyDescent="0.3">
      <c r="A31" s="162" t="s">
        <v>26</v>
      </c>
      <c r="B31" s="234"/>
      <c r="C31" s="186">
        <v>4104</v>
      </c>
      <c r="D31" s="159">
        <v>3418</v>
      </c>
      <c r="E31" s="161">
        <f t="shared" si="0"/>
        <v>0.1671539961013645</v>
      </c>
      <c r="F31" s="158">
        <f t="shared" si="1"/>
        <v>0.8328460038986355</v>
      </c>
      <c r="G31" s="159">
        <v>152</v>
      </c>
      <c r="H31" s="159">
        <v>96</v>
      </c>
      <c r="I31" s="161">
        <f t="shared" si="2"/>
        <v>0.36842105263157898</v>
      </c>
      <c r="J31" s="158">
        <f t="shared" si="3"/>
        <v>0.63157894736842102</v>
      </c>
      <c r="K31" s="163">
        <f t="shared" si="4"/>
        <v>-0.20126705653021448</v>
      </c>
    </row>
    <row r="32" spans="1:15" x14ac:dyDescent="0.3">
      <c r="A32" s="162" t="s">
        <v>17</v>
      </c>
      <c r="B32" s="234"/>
      <c r="C32" s="186">
        <v>4104</v>
      </c>
      <c r="D32" s="159">
        <v>3914</v>
      </c>
      <c r="E32" s="161">
        <f t="shared" si="0"/>
        <v>4.629629629629628E-2</v>
      </c>
      <c r="F32" s="158">
        <f t="shared" si="1"/>
        <v>0.95370370370370372</v>
      </c>
      <c r="G32" s="159">
        <v>152</v>
      </c>
      <c r="H32" s="159">
        <v>117</v>
      </c>
      <c r="I32" s="161">
        <f t="shared" si="2"/>
        <v>0.23026315789473684</v>
      </c>
      <c r="J32" s="158">
        <f t="shared" si="3"/>
        <v>0.76973684210526316</v>
      </c>
      <c r="K32" s="163">
        <f t="shared" si="4"/>
        <v>-0.18396686159844056</v>
      </c>
    </row>
    <row r="33" spans="1:23" x14ac:dyDescent="0.3">
      <c r="A33" s="162" t="s">
        <v>18</v>
      </c>
      <c r="B33" s="234"/>
      <c r="C33" s="186">
        <v>4104</v>
      </c>
      <c r="D33" s="159">
        <v>3881</v>
      </c>
      <c r="E33" s="161">
        <f t="shared" si="0"/>
        <v>5.4337231968810906E-2</v>
      </c>
      <c r="F33" s="158">
        <f t="shared" si="1"/>
        <v>0.94566276803118909</v>
      </c>
      <c r="G33" s="159">
        <v>152</v>
      </c>
      <c r="H33" s="159">
        <v>113</v>
      </c>
      <c r="I33" s="161">
        <f t="shared" si="2"/>
        <v>0.25657894736842102</v>
      </c>
      <c r="J33" s="158">
        <f t="shared" si="3"/>
        <v>0.74342105263157898</v>
      </c>
      <c r="K33" s="163">
        <f t="shared" si="4"/>
        <v>-0.20224171539961011</v>
      </c>
    </row>
    <row r="34" spans="1:23" x14ac:dyDescent="0.3">
      <c r="A34" s="162" t="s">
        <v>20</v>
      </c>
      <c r="B34" s="234"/>
      <c r="C34" s="186">
        <v>4104</v>
      </c>
      <c r="D34" s="159">
        <v>2567</v>
      </c>
      <c r="E34" s="161">
        <f t="shared" si="0"/>
        <v>0.37451267056530213</v>
      </c>
      <c r="F34" s="158">
        <f t="shared" si="1"/>
        <v>0.62548732943469787</v>
      </c>
      <c r="G34" s="159">
        <v>152</v>
      </c>
      <c r="H34" s="159">
        <v>65</v>
      </c>
      <c r="I34" s="161">
        <f t="shared" si="2"/>
        <v>0.57236842105263164</v>
      </c>
      <c r="J34" s="158">
        <f t="shared" si="3"/>
        <v>0.42763157894736842</v>
      </c>
      <c r="K34" s="163">
        <f t="shared" si="4"/>
        <v>-0.19785575048732945</v>
      </c>
    </row>
    <row r="35" spans="1:23" x14ac:dyDescent="0.3">
      <c r="A35" s="162" t="s">
        <v>21</v>
      </c>
      <c r="B35" s="234"/>
      <c r="C35" s="186">
        <v>4104</v>
      </c>
      <c r="D35" s="159">
        <v>2277</v>
      </c>
      <c r="E35" s="161">
        <f t="shared" si="0"/>
        <v>0.44517543859649122</v>
      </c>
      <c r="F35" s="158">
        <f t="shared" si="1"/>
        <v>0.55482456140350878</v>
      </c>
      <c r="G35" s="159">
        <v>152</v>
      </c>
      <c r="H35" s="159">
        <v>61</v>
      </c>
      <c r="I35" s="161">
        <f t="shared" si="2"/>
        <v>0.59868421052631571</v>
      </c>
      <c r="J35" s="158">
        <f t="shared" si="3"/>
        <v>0.40131578947368424</v>
      </c>
      <c r="K35" s="163">
        <f t="shared" si="4"/>
        <v>-0.15350877192982454</v>
      </c>
    </row>
    <row r="36" spans="1:23" x14ac:dyDescent="0.3">
      <c r="A36" s="162" t="s">
        <v>22</v>
      </c>
      <c r="B36" s="234"/>
      <c r="C36" s="186">
        <v>4104</v>
      </c>
      <c r="D36" s="159">
        <v>2381</v>
      </c>
      <c r="E36" s="161">
        <f t="shared" si="0"/>
        <v>0.41983430799220278</v>
      </c>
      <c r="F36" s="158">
        <f t="shared" si="1"/>
        <v>0.58016569200779722</v>
      </c>
      <c r="G36" s="159">
        <v>152</v>
      </c>
      <c r="H36" s="159">
        <v>64</v>
      </c>
      <c r="I36" s="161">
        <f t="shared" si="2"/>
        <v>0.57894736842105265</v>
      </c>
      <c r="J36" s="158">
        <f t="shared" si="3"/>
        <v>0.42105263157894735</v>
      </c>
      <c r="K36" s="163">
        <f t="shared" si="4"/>
        <v>-0.15911306042884987</v>
      </c>
    </row>
    <row r="37" spans="1:23" x14ac:dyDescent="0.3">
      <c r="A37" s="162" t="s">
        <v>23</v>
      </c>
      <c r="B37" s="235"/>
      <c r="C37" s="188">
        <v>4104</v>
      </c>
      <c r="D37" s="189">
        <v>1936</v>
      </c>
      <c r="E37" s="164">
        <f t="shared" si="0"/>
        <v>0.52826510721247566</v>
      </c>
      <c r="F37" s="165">
        <f t="shared" si="1"/>
        <v>0.47173489278752434</v>
      </c>
      <c r="G37" s="189">
        <v>152</v>
      </c>
      <c r="H37" s="189">
        <v>38</v>
      </c>
      <c r="I37" s="164">
        <f t="shared" si="2"/>
        <v>0.75</v>
      </c>
      <c r="J37" s="165">
        <f t="shared" si="3"/>
        <v>0.25</v>
      </c>
      <c r="K37" s="166">
        <f t="shared" si="4"/>
        <v>-0.22173489278752434</v>
      </c>
    </row>
    <row r="38" spans="1:23" x14ac:dyDescent="0.3">
      <c r="A38" s="231" t="s">
        <v>31</v>
      </c>
      <c r="B38" s="232"/>
      <c r="C38" s="187">
        <v>4104</v>
      </c>
      <c r="D38" s="177">
        <f>AVERAGE(D30:D37)</f>
        <v>2967.25</v>
      </c>
      <c r="E38" s="175">
        <f t="shared" si="0"/>
        <v>0.27698586744639375</v>
      </c>
      <c r="F38" s="169">
        <f t="shared" si="1"/>
        <v>0.72301413255360625</v>
      </c>
      <c r="G38" s="177">
        <v>152</v>
      </c>
      <c r="H38" s="177">
        <f>AVERAGE(H30:H37)</f>
        <v>81.125</v>
      </c>
      <c r="I38" s="175">
        <f t="shared" si="2"/>
        <v>0.46628289473684215</v>
      </c>
      <c r="J38" s="169">
        <f t="shared" si="3"/>
        <v>0.53371710526315785</v>
      </c>
      <c r="K38" s="178">
        <f t="shared" si="4"/>
        <v>-0.18929702729044839</v>
      </c>
    </row>
    <row r="39" spans="1:23" x14ac:dyDescent="0.3">
      <c r="A39" s="162" t="s">
        <v>25</v>
      </c>
      <c r="B39" s="233">
        <v>5</v>
      </c>
      <c r="C39" s="180">
        <v>291</v>
      </c>
      <c r="D39" s="181">
        <v>222</v>
      </c>
      <c r="E39" s="182">
        <f t="shared" si="0"/>
        <v>0.23711340206185572</v>
      </c>
      <c r="F39" s="183">
        <f t="shared" si="1"/>
        <v>0.76288659793814428</v>
      </c>
      <c r="G39" s="181">
        <v>15</v>
      </c>
      <c r="H39" s="181">
        <v>10</v>
      </c>
      <c r="I39" s="182">
        <f t="shared" si="2"/>
        <v>0.33333333333333337</v>
      </c>
      <c r="J39" s="183">
        <f t="shared" si="3"/>
        <v>0.66666666666666663</v>
      </c>
      <c r="K39" s="185">
        <f t="shared" si="4"/>
        <v>-9.6219931271477654E-2</v>
      </c>
    </row>
    <row r="40" spans="1:23" x14ac:dyDescent="0.3">
      <c r="A40" s="162" t="s">
        <v>26</v>
      </c>
      <c r="B40" s="234"/>
      <c r="C40" s="186">
        <v>291</v>
      </c>
      <c r="D40" s="159">
        <v>217</v>
      </c>
      <c r="E40" s="161">
        <f t="shared" si="0"/>
        <v>0.25429553264604809</v>
      </c>
      <c r="F40" s="158">
        <f t="shared" si="1"/>
        <v>0.74570446735395191</v>
      </c>
      <c r="G40" s="159">
        <v>15</v>
      </c>
      <c r="H40" s="159">
        <v>10</v>
      </c>
      <c r="I40" s="161">
        <f t="shared" si="2"/>
        <v>0.33333333333333337</v>
      </c>
      <c r="J40" s="158">
        <f t="shared" si="3"/>
        <v>0.66666666666666663</v>
      </c>
      <c r="K40" s="163">
        <f t="shared" si="4"/>
        <v>-7.9037800687285276E-2</v>
      </c>
      <c r="W40" t="s">
        <v>70</v>
      </c>
    </row>
    <row r="41" spans="1:23" x14ac:dyDescent="0.3">
      <c r="A41" s="162" t="s">
        <v>17</v>
      </c>
      <c r="B41" s="234"/>
      <c r="C41" s="186">
        <v>291</v>
      </c>
      <c r="D41" s="159">
        <v>270</v>
      </c>
      <c r="E41" s="161">
        <f t="shared" si="0"/>
        <v>7.2164948453608213E-2</v>
      </c>
      <c r="F41" s="158">
        <f t="shared" si="1"/>
        <v>0.92783505154639179</v>
      </c>
      <c r="G41" s="159">
        <v>15</v>
      </c>
      <c r="H41" s="159">
        <v>14</v>
      </c>
      <c r="I41" s="161">
        <f t="shared" si="2"/>
        <v>6.6666666666666652E-2</v>
      </c>
      <c r="J41" s="158">
        <f t="shared" si="3"/>
        <v>0.93333333333333335</v>
      </c>
      <c r="K41" s="163">
        <f t="shared" si="4"/>
        <v>5.4982817869415612E-3</v>
      </c>
    </row>
    <row r="42" spans="1:23" x14ac:dyDescent="0.3">
      <c r="A42" s="162" t="s">
        <v>18</v>
      </c>
      <c r="B42" s="234"/>
      <c r="C42" s="186">
        <v>291</v>
      </c>
      <c r="D42" s="159">
        <v>268</v>
      </c>
      <c r="E42" s="161">
        <f t="shared" si="0"/>
        <v>7.9037800687285276E-2</v>
      </c>
      <c r="F42" s="158">
        <f t="shared" si="1"/>
        <v>0.92096219931271472</v>
      </c>
      <c r="G42" s="159">
        <v>15</v>
      </c>
      <c r="H42" s="159">
        <v>14</v>
      </c>
      <c r="I42" s="161">
        <f t="shared" si="2"/>
        <v>6.6666666666666652E-2</v>
      </c>
      <c r="J42" s="158">
        <f t="shared" si="3"/>
        <v>0.93333333333333335</v>
      </c>
      <c r="K42" s="163">
        <f t="shared" si="4"/>
        <v>1.2371134020618624E-2</v>
      </c>
    </row>
    <row r="43" spans="1:23" x14ac:dyDescent="0.3">
      <c r="A43" s="162" t="s">
        <v>20</v>
      </c>
      <c r="B43" s="234"/>
      <c r="C43" s="186">
        <v>291</v>
      </c>
      <c r="D43" s="159">
        <v>156</v>
      </c>
      <c r="E43" s="161">
        <f t="shared" si="0"/>
        <v>0.46391752577319589</v>
      </c>
      <c r="F43" s="158">
        <f t="shared" si="1"/>
        <v>0.53608247422680411</v>
      </c>
      <c r="G43" s="159">
        <v>15</v>
      </c>
      <c r="H43" s="159">
        <v>3</v>
      </c>
      <c r="I43" s="161">
        <f t="shared" si="2"/>
        <v>0.8</v>
      </c>
      <c r="J43" s="158">
        <f t="shared" si="3"/>
        <v>0.2</v>
      </c>
      <c r="K43" s="163">
        <f t="shared" si="4"/>
        <v>-0.3360824742268041</v>
      </c>
    </row>
    <row r="44" spans="1:23" x14ac:dyDescent="0.3">
      <c r="A44" s="162" t="s">
        <v>21</v>
      </c>
      <c r="B44" s="234"/>
      <c r="C44" s="186">
        <v>291</v>
      </c>
      <c r="D44" s="159">
        <v>136</v>
      </c>
      <c r="E44" s="161">
        <f t="shared" si="0"/>
        <v>0.53264604810996563</v>
      </c>
      <c r="F44" s="158">
        <f t="shared" si="1"/>
        <v>0.46735395189003437</v>
      </c>
      <c r="G44" s="159">
        <v>15</v>
      </c>
      <c r="H44" s="159">
        <v>3</v>
      </c>
      <c r="I44" s="161">
        <f t="shared" si="2"/>
        <v>0.8</v>
      </c>
      <c r="J44" s="158">
        <f t="shared" si="3"/>
        <v>0.2</v>
      </c>
      <c r="K44" s="163">
        <f t="shared" si="4"/>
        <v>-0.26735395189003436</v>
      </c>
    </row>
    <row r="45" spans="1:23" x14ac:dyDescent="0.3">
      <c r="A45" s="162" t="s">
        <v>22</v>
      </c>
      <c r="B45" s="234"/>
      <c r="C45" s="186">
        <v>291</v>
      </c>
      <c r="D45" s="159">
        <v>143</v>
      </c>
      <c r="E45" s="161">
        <f t="shared" si="0"/>
        <v>0.50859106529209619</v>
      </c>
      <c r="F45" s="158">
        <f t="shared" si="1"/>
        <v>0.49140893470790376</v>
      </c>
      <c r="G45" s="159">
        <v>15</v>
      </c>
      <c r="H45" s="159">
        <v>4</v>
      </c>
      <c r="I45" s="161">
        <f t="shared" si="2"/>
        <v>0.73333333333333339</v>
      </c>
      <c r="J45" s="158">
        <f t="shared" si="3"/>
        <v>0.26666666666666666</v>
      </c>
      <c r="K45" s="163">
        <f t="shared" si="4"/>
        <v>-0.22474226804123709</v>
      </c>
    </row>
    <row r="46" spans="1:23" x14ac:dyDescent="0.3">
      <c r="A46" s="162" t="s">
        <v>23</v>
      </c>
      <c r="B46" s="235"/>
      <c r="C46" s="188">
        <v>291</v>
      </c>
      <c r="D46" s="189">
        <v>105</v>
      </c>
      <c r="E46" s="164">
        <f t="shared" si="0"/>
        <v>0.63917525773195871</v>
      </c>
      <c r="F46" s="165">
        <f t="shared" si="1"/>
        <v>0.36082474226804123</v>
      </c>
      <c r="G46" s="189">
        <v>15</v>
      </c>
      <c r="H46" s="189">
        <v>2</v>
      </c>
      <c r="I46" s="164">
        <f t="shared" si="2"/>
        <v>0.8666666666666667</v>
      </c>
      <c r="J46" s="165">
        <f t="shared" si="3"/>
        <v>0.13333333333333333</v>
      </c>
      <c r="K46" s="166">
        <f t="shared" si="4"/>
        <v>-0.2274914089347079</v>
      </c>
    </row>
    <row r="47" spans="1:23" x14ac:dyDescent="0.3">
      <c r="A47" s="231" t="s">
        <v>31</v>
      </c>
      <c r="B47" s="232"/>
      <c r="C47" s="187">
        <v>291</v>
      </c>
      <c r="D47" s="177">
        <f>AVERAGE(D39:D46)</f>
        <v>189.625</v>
      </c>
      <c r="E47" s="175">
        <f t="shared" si="0"/>
        <v>0.3483676975945017</v>
      </c>
      <c r="F47" s="169">
        <f t="shared" si="1"/>
        <v>0.6516323024054983</v>
      </c>
      <c r="G47" s="177">
        <v>15</v>
      </c>
      <c r="H47" s="177">
        <f>AVERAGE(H39:H46)</f>
        <v>7.5</v>
      </c>
      <c r="I47" s="175">
        <f t="shared" si="2"/>
        <v>0.5</v>
      </c>
      <c r="J47" s="169">
        <f t="shared" si="3"/>
        <v>0.5</v>
      </c>
      <c r="K47" s="178">
        <f t="shared" si="4"/>
        <v>-0.1516323024054983</v>
      </c>
    </row>
  </sheetData>
  <mergeCells count="13">
    <mergeCell ref="G1:J1"/>
    <mergeCell ref="A20:B20"/>
    <mergeCell ref="B21:B28"/>
    <mergeCell ref="A47:B47"/>
    <mergeCell ref="A29:B29"/>
    <mergeCell ref="B30:B37"/>
    <mergeCell ref="A38:B38"/>
    <mergeCell ref="B39:B46"/>
    <mergeCell ref="B3:B10"/>
    <mergeCell ref="A1:B1"/>
    <mergeCell ref="B12:B19"/>
    <mergeCell ref="A11:B11"/>
    <mergeCell ref="C1:F1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8719-D5A0-4656-A6C9-59E7D1CD4493}">
  <dimension ref="A1:C3"/>
  <sheetViews>
    <sheetView workbookViewId="0"/>
  </sheetViews>
  <sheetFormatPr defaultRowHeight="14" x14ac:dyDescent="0.3"/>
  <sheetData>
    <row r="1" spans="1:3" x14ac:dyDescent="0.3">
      <c r="A1" t="s">
        <v>78</v>
      </c>
    </row>
    <row r="2" spans="1:3" ht="409.5" x14ac:dyDescent="0.3">
      <c r="B2" t="s">
        <v>79</v>
      </c>
      <c r="C2" s="93" t="s">
        <v>96</v>
      </c>
    </row>
    <row r="3" spans="1:3" x14ac:dyDescent="0.3">
      <c r="B3" t="s">
        <v>80</v>
      </c>
      <c r="C3" t="s">
        <v>109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22E6-7D1C-4631-B229-07E2F660A1E7}">
  <dimension ref="A1:AI54"/>
  <sheetViews>
    <sheetView tabSelected="1" topLeftCell="A6" zoomScale="55" zoomScaleNormal="55" workbookViewId="0">
      <selection activeCell="S38" sqref="S37:S38"/>
    </sheetView>
  </sheetViews>
  <sheetFormatPr defaultRowHeight="14" x14ac:dyDescent="0.3"/>
  <cols>
    <col min="1" max="1" width="12" customWidth="1"/>
    <col min="2" max="2" width="14.75" customWidth="1"/>
    <col min="3" max="3" width="9.25" customWidth="1"/>
    <col min="4" max="4" width="7.83203125" customWidth="1"/>
    <col min="5" max="6" width="7.33203125" customWidth="1"/>
    <col min="7" max="7" width="8.83203125" customWidth="1"/>
    <col min="8" max="8" width="8.33203125" customWidth="1"/>
    <col min="9" max="9" width="8.25" customWidth="1"/>
    <col min="10" max="10" width="9.08203125" customWidth="1"/>
    <col min="12" max="12" width="8.83203125" customWidth="1"/>
    <col min="13" max="13" width="12.58203125" customWidth="1"/>
    <col min="14" max="14" width="6.83203125" customWidth="1"/>
    <col min="15" max="15" width="13.58203125" customWidth="1"/>
    <col min="16" max="16" width="8.58203125" customWidth="1"/>
    <col min="17" max="17" width="8.08203125" customWidth="1"/>
    <col min="18" max="18" width="7.83203125" customWidth="1"/>
    <col min="19" max="19" width="9.33203125" customWidth="1"/>
  </cols>
  <sheetData>
    <row r="1" spans="1:35" ht="14.5" thickBot="1" x14ac:dyDescent="0.35">
      <c r="A1" s="228"/>
      <c r="B1" s="224"/>
      <c r="C1" s="227" t="s">
        <v>50</v>
      </c>
      <c r="D1" s="228"/>
      <c r="E1" s="228"/>
      <c r="F1" s="224"/>
      <c r="G1" s="238" t="s">
        <v>51</v>
      </c>
      <c r="H1" s="239"/>
      <c r="I1" s="239"/>
      <c r="J1" s="240"/>
      <c r="K1" s="222" t="s">
        <v>65</v>
      </c>
      <c r="L1" s="223"/>
    </row>
    <row r="2" spans="1:35" ht="14.5" thickBot="1" x14ac:dyDescent="0.35">
      <c r="A2" s="5" t="s">
        <v>6</v>
      </c>
      <c r="B2" s="25" t="s">
        <v>28</v>
      </c>
      <c r="C2" s="5" t="s">
        <v>56</v>
      </c>
      <c r="D2" s="5" t="s">
        <v>57</v>
      </c>
      <c r="E2" s="1" t="s">
        <v>60</v>
      </c>
      <c r="F2" s="5" t="s">
        <v>11</v>
      </c>
      <c r="G2" s="5" t="s">
        <v>58</v>
      </c>
      <c r="H2" s="5" t="s">
        <v>59</v>
      </c>
      <c r="I2" s="1" t="s">
        <v>61</v>
      </c>
      <c r="J2" s="5" t="s">
        <v>11</v>
      </c>
      <c r="K2" s="6" t="s">
        <v>15</v>
      </c>
      <c r="L2" s="5" t="s">
        <v>63</v>
      </c>
    </row>
    <row r="3" spans="1:35" x14ac:dyDescent="0.3">
      <c r="A3" s="26" t="s">
        <v>25</v>
      </c>
      <c r="B3" s="206" t="s">
        <v>110</v>
      </c>
      <c r="C3" s="8">
        <v>134</v>
      </c>
      <c r="D3" s="7">
        <v>123</v>
      </c>
      <c r="E3" s="77">
        <f t="shared" ref="E3:E15" si="0">1-F3</f>
        <v>8.2089552238805985E-2</v>
      </c>
      <c r="F3" s="27">
        <f t="shared" ref="F3:F15" si="1">D3/C3</f>
        <v>0.91791044776119401</v>
      </c>
      <c r="G3" s="8">
        <v>49</v>
      </c>
      <c r="H3" s="7">
        <v>21</v>
      </c>
      <c r="I3" s="77">
        <f>1-J3</f>
        <v>0.5714285714285714</v>
      </c>
      <c r="J3" s="27">
        <f t="shared" ref="J3:J15" si="2">H3/G3</f>
        <v>0.42857142857142855</v>
      </c>
      <c r="K3" s="69">
        <f t="shared" ref="K3:K15" si="3">F3-J3</f>
        <v>0.48933901918976547</v>
      </c>
      <c r="L3" s="73">
        <v>2.7674084256441701E-41</v>
      </c>
    </row>
    <row r="4" spans="1:35" x14ac:dyDescent="0.3">
      <c r="A4" s="28" t="s">
        <v>26</v>
      </c>
      <c r="B4" s="207"/>
      <c r="C4" s="10">
        <v>134</v>
      </c>
      <c r="D4" s="9">
        <v>118</v>
      </c>
      <c r="E4" s="76">
        <f t="shared" si="0"/>
        <v>0.11940298507462688</v>
      </c>
      <c r="F4" s="30">
        <f t="shared" si="1"/>
        <v>0.88059701492537312</v>
      </c>
      <c r="G4" s="10">
        <v>49</v>
      </c>
      <c r="H4" s="9">
        <v>21</v>
      </c>
      <c r="I4" s="76">
        <f>1-J4</f>
        <v>0.5714285714285714</v>
      </c>
      <c r="J4" s="30">
        <f t="shared" si="2"/>
        <v>0.42857142857142855</v>
      </c>
      <c r="K4" s="68">
        <f t="shared" si="3"/>
        <v>0.45202558635394458</v>
      </c>
      <c r="L4" s="73">
        <v>2.3602791900259601E-10</v>
      </c>
    </row>
    <row r="5" spans="1:35" x14ac:dyDescent="0.3">
      <c r="A5" s="28" t="s">
        <v>17</v>
      </c>
      <c r="B5" s="207"/>
      <c r="C5" s="10">
        <v>134</v>
      </c>
      <c r="D5" s="9">
        <v>123</v>
      </c>
      <c r="E5" s="29">
        <f t="shared" si="0"/>
        <v>8.2089552238805985E-2</v>
      </c>
      <c r="F5" s="30">
        <f t="shared" si="1"/>
        <v>0.91791044776119401</v>
      </c>
      <c r="G5" s="10">
        <v>49</v>
      </c>
      <c r="H5" s="9">
        <v>43</v>
      </c>
      <c r="I5" s="29">
        <f t="shared" ref="I5:I11" si="4">1-J5</f>
        <v>0.12244897959183676</v>
      </c>
      <c r="J5" s="30">
        <f t="shared" si="2"/>
        <v>0.87755102040816324</v>
      </c>
      <c r="K5" s="68">
        <f t="shared" si="3"/>
        <v>4.0359427353030775E-2</v>
      </c>
      <c r="L5" s="70">
        <v>0.404955632753007</v>
      </c>
      <c r="N5" t="s">
        <v>98</v>
      </c>
      <c r="O5" t="s">
        <v>99</v>
      </c>
      <c r="P5" t="s">
        <v>100</v>
      </c>
      <c r="Q5" t="s">
        <v>101</v>
      </c>
      <c r="R5" t="s">
        <v>97</v>
      </c>
    </row>
    <row r="6" spans="1:35" x14ac:dyDescent="0.3">
      <c r="A6" s="28" t="s">
        <v>18</v>
      </c>
      <c r="B6" s="207"/>
      <c r="C6" s="10">
        <v>134</v>
      </c>
      <c r="D6" s="9">
        <v>122</v>
      </c>
      <c r="E6" s="29">
        <f t="shared" si="0"/>
        <v>8.9552238805970186E-2</v>
      </c>
      <c r="F6" s="30">
        <f t="shared" si="1"/>
        <v>0.91044776119402981</v>
      </c>
      <c r="G6" s="10">
        <v>49</v>
      </c>
      <c r="H6" s="9">
        <v>43</v>
      </c>
      <c r="I6" s="29">
        <f t="shared" si="4"/>
        <v>0.12244897959183676</v>
      </c>
      <c r="J6" s="30">
        <f t="shared" si="2"/>
        <v>0.87755102040816324</v>
      </c>
      <c r="K6" s="68">
        <f t="shared" si="3"/>
        <v>3.2896740785866574E-2</v>
      </c>
      <c r="L6" s="70">
        <v>0.50817376191789798</v>
      </c>
      <c r="M6" t="s">
        <v>25</v>
      </c>
      <c r="N6">
        <v>-0.48933901918976547</v>
      </c>
      <c r="O6">
        <v>-0.26138269154127847</v>
      </c>
      <c r="P6" s="29">
        <v>-0.26464070908515402</v>
      </c>
      <c r="Q6">
        <v>-0.45627705627705634</v>
      </c>
      <c r="R6">
        <v>-0.51282051282051277</v>
      </c>
      <c r="AH6" t="s">
        <v>107</v>
      </c>
      <c r="AI6" t="s">
        <v>108</v>
      </c>
    </row>
    <row r="7" spans="1:35" x14ac:dyDescent="0.3">
      <c r="A7" s="28" t="s">
        <v>20</v>
      </c>
      <c r="B7" s="207"/>
      <c r="C7" s="10">
        <v>134</v>
      </c>
      <c r="D7" s="9">
        <v>78</v>
      </c>
      <c r="E7" s="29">
        <f t="shared" si="0"/>
        <v>0.41791044776119401</v>
      </c>
      <c r="F7" s="30">
        <f t="shared" si="1"/>
        <v>0.58208955223880599</v>
      </c>
      <c r="G7" s="10">
        <v>49</v>
      </c>
      <c r="H7" s="9">
        <v>23</v>
      </c>
      <c r="I7" s="29">
        <f t="shared" si="4"/>
        <v>0.53061224489795911</v>
      </c>
      <c r="J7" s="30">
        <f t="shared" si="2"/>
        <v>0.46938775510204084</v>
      </c>
      <c r="K7" s="68">
        <f t="shared" si="3"/>
        <v>0.11270179713676515</v>
      </c>
      <c r="L7" s="70">
        <v>0.17462301471324301</v>
      </c>
      <c r="M7" t="s">
        <v>26</v>
      </c>
      <c r="N7">
        <v>-0.45202558635394458</v>
      </c>
      <c r="O7">
        <v>-0.22841330355598666</v>
      </c>
      <c r="P7" s="29">
        <v>-0.24713564182884251</v>
      </c>
      <c r="Q7">
        <v>-0.42424242424242425</v>
      </c>
      <c r="R7">
        <v>-0.50427350427350426</v>
      </c>
      <c r="AG7" t="s">
        <v>98</v>
      </c>
      <c r="AH7" s="90">
        <v>0.29291044776119401</v>
      </c>
      <c r="AI7" s="90">
        <v>0.49234693877551017</v>
      </c>
    </row>
    <row r="8" spans="1:35" ht="14.15" customHeight="1" x14ac:dyDescent="0.3">
      <c r="A8" s="28" t="s">
        <v>21</v>
      </c>
      <c r="B8" s="207"/>
      <c r="C8" s="10">
        <v>134</v>
      </c>
      <c r="D8" s="9">
        <v>61</v>
      </c>
      <c r="E8" s="29">
        <f t="shared" si="0"/>
        <v>0.54477611940298509</v>
      </c>
      <c r="F8" s="30">
        <f t="shared" si="1"/>
        <v>0.45522388059701491</v>
      </c>
      <c r="G8" s="10">
        <v>49</v>
      </c>
      <c r="H8" s="9">
        <v>15</v>
      </c>
      <c r="I8" s="29">
        <f t="shared" si="4"/>
        <v>0.69387755102040816</v>
      </c>
      <c r="J8" s="30">
        <f t="shared" si="2"/>
        <v>0.30612244897959184</v>
      </c>
      <c r="K8" s="68">
        <f t="shared" si="3"/>
        <v>0.14910143161742306</v>
      </c>
      <c r="L8" s="70">
        <v>6.9921153110523701E-2</v>
      </c>
      <c r="M8" t="s">
        <v>17</v>
      </c>
      <c r="N8">
        <v>-4.0359427353030775E-2</v>
      </c>
      <c r="O8">
        <v>3.1459841939437627E-2</v>
      </c>
      <c r="P8" s="29">
        <v>2.5825289506881566E-2</v>
      </c>
      <c r="Q8">
        <v>5.670995670995671E-2</v>
      </c>
      <c r="R8">
        <v>3.4188034188034289E-2</v>
      </c>
      <c r="AG8" t="s">
        <v>99</v>
      </c>
      <c r="AH8" s="90">
        <v>0.26622902990517872</v>
      </c>
      <c r="AI8" s="90">
        <v>0.32699742268041232</v>
      </c>
    </row>
    <row r="9" spans="1:35" x14ac:dyDescent="0.3">
      <c r="A9" s="28" t="s">
        <v>22</v>
      </c>
      <c r="B9" s="207"/>
      <c r="C9" s="10">
        <v>134</v>
      </c>
      <c r="D9" s="9">
        <v>74</v>
      </c>
      <c r="E9" s="76">
        <f t="shared" si="0"/>
        <v>0.44776119402985071</v>
      </c>
      <c r="F9" s="30">
        <f t="shared" si="1"/>
        <v>0.55223880597014929</v>
      </c>
      <c r="G9" s="10">
        <v>49</v>
      </c>
      <c r="H9" s="9">
        <v>17</v>
      </c>
      <c r="I9" s="76">
        <f t="shared" si="4"/>
        <v>0.65306122448979598</v>
      </c>
      <c r="J9" s="30">
        <f t="shared" si="2"/>
        <v>0.34693877551020408</v>
      </c>
      <c r="K9" s="68">
        <f t="shared" si="3"/>
        <v>0.20530003045994522</v>
      </c>
      <c r="L9" s="73">
        <v>1.39122880832118E-2</v>
      </c>
      <c r="M9" t="s">
        <v>18</v>
      </c>
      <c r="N9">
        <v>-3.2896740785866574E-2</v>
      </c>
      <c r="O9">
        <v>2.4117018956740122E-2</v>
      </c>
      <c r="P9" s="29">
        <v>3.5010134512622026E-2</v>
      </c>
      <c r="Q9">
        <v>3.6796536796536827E-2</v>
      </c>
      <c r="R9">
        <v>2.5641025641025661E-2</v>
      </c>
      <c r="AG9" t="s">
        <v>100</v>
      </c>
      <c r="AH9">
        <v>0.31185419058553387</v>
      </c>
      <c r="AI9">
        <v>0.36625514403292181</v>
      </c>
    </row>
    <row r="10" spans="1:35" ht="14.5" thickBot="1" x14ac:dyDescent="0.35">
      <c r="A10" s="31" t="s">
        <v>23</v>
      </c>
      <c r="B10" s="211"/>
      <c r="C10" s="12">
        <v>134</v>
      </c>
      <c r="D10" s="11">
        <v>59</v>
      </c>
      <c r="E10" s="29">
        <f t="shared" si="0"/>
        <v>0.55970149253731338</v>
      </c>
      <c r="F10" s="30">
        <f t="shared" si="1"/>
        <v>0.44029850746268656</v>
      </c>
      <c r="G10" s="12">
        <v>49</v>
      </c>
      <c r="H10" s="11">
        <v>16</v>
      </c>
      <c r="I10" s="29">
        <f t="shared" si="4"/>
        <v>0.67346938775510212</v>
      </c>
      <c r="J10" s="30">
        <f t="shared" si="2"/>
        <v>0.32653061224489793</v>
      </c>
      <c r="K10" s="68">
        <f t="shared" si="3"/>
        <v>0.11376789521778863</v>
      </c>
      <c r="L10" s="70">
        <v>0.16585414195075701</v>
      </c>
      <c r="M10" t="s">
        <v>20</v>
      </c>
      <c r="N10">
        <v>-0.11270179713676515</v>
      </c>
      <c r="O10">
        <v>-3.4702640107679983E-3</v>
      </c>
      <c r="P10" s="29">
        <v>-4.4223327805417156E-3</v>
      </c>
      <c r="Q10">
        <v>-3.0303030303030498E-3</v>
      </c>
      <c r="R10">
        <v>8.5470085470085444E-3</v>
      </c>
      <c r="AG10" t="s">
        <v>101</v>
      </c>
      <c r="AH10">
        <v>0.47348484848484851</v>
      </c>
      <c r="AI10">
        <v>0.56428571428571428</v>
      </c>
    </row>
    <row r="11" spans="1:35" ht="14.15" customHeight="1" thickBot="1" x14ac:dyDescent="0.35">
      <c r="A11" s="204" t="s">
        <v>31</v>
      </c>
      <c r="B11" s="205"/>
      <c r="C11" s="39">
        <v>134</v>
      </c>
      <c r="D11" s="38">
        <f>AVERAGE(D3:D10)</f>
        <v>94.75</v>
      </c>
      <c r="E11" s="84">
        <f t="shared" si="0"/>
        <v>0.29291044776119401</v>
      </c>
      <c r="F11" s="43">
        <f t="shared" si="1"/>
        <v>0.70708955223880599</v>
      </c>
      <c r="G11" s="39">
        <v>49</v>
      </c>
      <c r="H11" s="38">
        <f>AVERAGE(H3:H10)</f>
        <v>24.875</v>
      </c>
      <c r="I11" s="84">
        <f t="shared" si="4"/>
        <v>0.49234693877551017</v>
      </c>
      <c r="J11" s="43">
        <f t="shared" si="2"/>
        <v>0.50765306122448983</v>
      </c>
      <c r="K11" s="83">
        <f t="shared" si="3"/>
        <v>0.19943649101431615</v>
      </c>
      <c r="L11" s="82">
        <v>1.2E-2</v>
      </c>
      <c r="M11" t="s">
        <v>21</v>
      </c>
      <c r="N11">
        <v>-0.14910143161742306</v>
      </c>
      <c r="O11">
        <v>-4.7389970448239338E-2</v>
      </c>
      <c r="P11" s="29">
        <v>1.3980430232503227E-2</v>
      </c>
      <c r="Q11">
        <v>4.7619047619047727E-3</v>
      </c>
      <c r="R11">
        <v>-3.4188034188034191E-2</v>
      </c>
      <c r="AG11" t="s">
        <v>97</v>
      </c>
      <c r="AH11">
        <v>0.5181623931623931</v>
      </c>
      <c r="AI11">
        <v>0.63461538461538458</v>
      </c>
    </row>
    <row r="12" spans="1:35" x14ac:dyDescent="0.3">
      <c r="A12" s="26" t="s">
        <v>25</v>
      </c>
      <c r="B12" s="206" t="s">
        <v>111</v>
      </c>
      <c r="C12" s="8">
        <v>1371</v>
      </c>
      <c r="D12" s="7">
        <v>1270</v>
      </c>
      <c r="E12" s="77">
        <f t="shared" si="0"/>
        <v>7.3668854850474141E-2</v>
      </c>
      <c r="F12" s="27">
        <f t="shared" si="1"/>
        <v>0.92633114514952586</v>
      </c>
      <c r="G12" s="8">
        <v>388</v>
      </c>
      <c r="H12" s="7">
        <v>258</v>
      </c>
      <c r="I12" s="77">
        <f>1-J12</f>
        <v>0.33505154639175261</v>
      </c>
      <c r="J12" s="27">
        <f t="shared" si="2"/>
        <v>0.66494845360824739</v>
      </c>
      <c r="K12" s="69">
        <f t="shared" si="3"/>
        <v>0.26138269154127847</v>
      </c>
      <c r="L12" s="73">
        <v>2.7674084256441701E-41</v>
      </c>
      <c r="M12" t="s">
        <v>22</v>
      </c>
      <c r="N12">
        <v>-0.20530003045994522</v>
      </c>
      <c r="O12">
        <v>-1.6360621714904489E-2</v>
      </c>
      <c r="P12" s="29">
        <v>9.0289294269393361E-3</v>
      </c>
      <c r="Q12">
        <v>-4.3290043290043489E-3</v>
      </c>
      <c r="R12">
        <v>4.2735042735042722E-2</v>
      </c>
    </row>
    <row r="13" spans="1:35" x14ac:dyDescent="0.3">
      <c r="A13" s="28" t="s">
        <v>26</v>
      </c>
      <c r="B13" s="207"/>
      <c r="C13" s="10">
        <v>1371</v>
      </c>
      <c r="D13" s="9">
        <v>1246</v>
      </c>
      <c r="E13" s="76">
        <f t="shared" si="0"/>
        <v>9.1174325309992699E-2</v>
      </c>
      <c r="F13" s="30">
        <f t="shared" si="1"/>
        <v>0.9088256746900073</v>
      </c>
      <c r="G13" s="10">
        <v>388</v>
      </c>
      <c r="H13" s="9">
        <v>264</v>
      </c>
      <c r="I13" s="76">
        <f>1-J13</f>
        <v>0.31958762886597936</v>
      </c>
      <c r="J13" s="30">
        <f t="shared" si="2"/>
        <v>0.68041237113402064</v>
      </c>
      <c r="K13" s="68">
        <f t="shared" si="3"/>
        <v>0.22841330355598666</v>
      </c>
      <c r="L13" s="73">
        <v>4.4464415858249499E-30</v>
      </c>
      <c r="M13" t="s">
        <v>23</v>
      </c>
      <c r="N13">
        <v>-0.11376789521778863</v>
      </c>
      <c r="O13">
        <v>1.5292848173129703E-2</v>
      </c>
      <c r="P13" s="29">
        <v>-2.8537275635119874E-3</v>
      </c>
      <c r="Q13">
        <v>6.3203463203463206E-2</v>
      </c>
      <c r="R13">
        <v>8.5470085470085444E-3</v>
      </c>
    </row>
    <row r="14" spans="1:35" x14ac:dyDescent="0.3">
      <c r="A14" s="28" t="s">
        <v>17</v>
      </c>
      <c r="B14" s="207"/>
      <c r="C14" s="10">
        <v>1371</v>
      </c>
      <c r="D14" s="9">
        <v>1289</v>
      </c>
      <c r="E14" s="76">
        <f t="shared" si="0"/>
        <v>5.9810357403355163E-2</v>
      </c>
      <c r="F14" s="30">
        <f t="shared" si="1"/>
        <v>0.94018964259664484</v>
      </c>
      <c r="G14" s="10">
        <v>388</v>
      </c>
      <c r="H14" s="9">
        <v>377</v>
      </c>
      <c r="I14" s="76">
        <f>1-J14</f>
        <v>2.8350515463917536E-2</v>
      </c>
      <c r="J14" s="30">
        <f t="shared" si="2"/>
        <v>0.97164948453608246</v>
      </c>
      <c r="K14" s="68">
        <f t="shared" si="3"/>
        <v>-3.1459841939437627E-2</v>
      </c>
      <c r="L14" s="73">
        <v>1.4492855997254601E-2</v>
      </c>
    </row>
    <row r="15" spans="1:35" x14ac:dyDescent="0.3">
      <c r="A15" s="28" t="s">
        <v>18</v>
      </c>
      <c r="B15" s="207"/>
      <c r="C15" s="10">
        <v>1371</v>
      </c>
      <c r="D15" s="9">
        <v>1292</v>
      </c>
      <c r="E15" s="29">
        <f t="shared" si="0"/>
        <v>5.7622173595915371E-2</v>
      </c>
      <c r="F15" s="30">
        <f t="shared" si="1"/>
        <v>0.94237782640408463</v>
      </c>
      <c r="G15" s="10">
        <v>388</v>
      </c>
      <c r="H15" s="9">
        <v>375</v>
      </c>
      <c r="I15" s="29">
        <f>1-J15</f>
        <v>3.350515463917525E-2</v>
      </c>
      <c r="J15" s="30">
        <f t="shared" si="2"/>
        <v>0.96649484536082475</v>
      </c>
      <c r="K15" s="68">
        <f t="shared" si="3"/>
        <v>-2.4117018956740122E-2</v>
      </c>
      <c r="L15" s="70">
        <v>5.9595186396127799E-2</v>
      </c>
    </row>
    <row r="16" spans="1:35" x14ac:dyDescent="0.3">
      <c r="A16" s="28" t="s">
        <v>20</v>
      </c>
      <c r="B16" s="207"/>
      <c r="C16" s="10">
        <v>1371</v>
      </c>
      <c r="D16" s="9">
        <v>874</v>
      </c>
      <c r="E16" s="29">
        <f t="shared" ref="E16:E20" si="5">1-F16</f>
        <v>0.362509117432531</v>
      </c>
      <c r="F16" s="30">
        <f t="shared" ref="F16:F19" si="6">D16/C16</f>
        <v>0.637490882567469</v>
      </c>
      <c r="G16" s="10">
        <v>388</v>
      </c>
      <c r="H16" s="9">
        <v>246</v>
      </c>
      <c r="I16" s="29">
        <f t="shared" ref="I16:I20" si="7">1-J16</f>
        <v>0.365979381443299</v>
      </c>
      <c r="J16" s="30">
        <f t="shared" ref="J16:J19" si="8">H16/G16</f>
        <v>0.634020618556701</v>
      </c>
      <c r="K16" s="68">
        <f t="shared" ref="K16:K20" si="9">F16-J16</f>
        <v>3.4702640107679983E-3</v>
      </c>
      <c r="L16" s="70">
        <v>0.90014445513149599</v>
      </c>
    </row>
    <row r="17" spans="1:18" x14ac:dyDescent="0.3">
      <c r="A17" s="28" t="s">
        <v>21</v>
      </c>
      <c r="B17" s="207"/>
      <c r="C17" s="10">
        <v>1371</v>
      </c>
      <c r="D17" s="9">
        <v>648</v>
      </c>
      <c r="E17" s="29">
        <f t="shared" si="5"/>
        <v>0.52735229759299784</v>
      </c>
      <c r="F17" s="30">
        <f t="shared" si="6"/>
        <v>0.47264770240700221</v>
      </c>
      <c r="G17" s="10">
        <v>388</v>
      </c>
      <c r="H17" s="9">
        <v>165</v>
      </c>
      <c r="I17" s="29">
        <f t="shared" si="7"/>
        <v>0.57474226804123707</v>
      </c>
      <c r="J17" s="30">
        <f t="shared" si="8"/>
        <v>0.42525773195876287</v>
      </c>
      <c r="K17" s="68">
        <f t="shared" si="9"/>
        <v>4.7389970448239338E-2</v>
      </c>
      <c r="L17" s="70">
        <v>9.8338413841653205E-2</v>
      </c>
    </row>
    <row r="18" spans="1:18" x14ac:dyDescent="0.3">
      <c r="A18" s="28" t="s">
        <v>22</v>
      </c>
      <c r="B18" s="207"/>
      <c r="C18" s="10">
        <v>1371</v>
      </c>
      <c r="D18" s="9">
        <v>768</v>
      </c>
      <c r="E18" s="29">
        <f t="shared" si="5"/>
        <v>0.43982494529540483</v>
      </c>
      <c r="F18" s="30">
        <f t="shared" si="6"/>
        <v>0.56017505470459517</v>
      </c>
      <c r="G18" s="10">
        <v>388</v>
      </c>
      <c r="H18" s="9">
        <v>211</v>
      </c>
      <c r="I18" s="29">
        <f t="shared" si="7"/>
        <v>0.45618556701030932</v>
      </c>
      <c r="J18" s="30">
        <f t="shared" si="8"/>
        <v>0.54381443298969068</v>
      </c>
      <c r="K18" s="68">
        <f t="shared" si="9"/>
        <v>1.6360621714904489E-2</v>
      </c>
      <c r="L18" s="70">
        <v>0.566846513381001</v>
      </c>
      <c r="N18" s="19"/>
      <c r="O18" s="19"/>
      <c r="P18" s="19"/>
      <c r="Q18" s="19"/>
      <c r="R18" s="19"/>
    </row>
    <row r="19" spans="1:18" ht="14.5" thickBot="1" x14ac:dyDescent="0.35">
      <c r="A19" s="31" t="s">
        <v>23</v>
      </c>
      <c r="B19" s="211"/>
      <c r="C19" s="12">
        <v>1371</v>
      </c>
      <c r="D19" s="11">
        <v>661</v>
      </c>
      <c r="E19" s="29">
        <f t="shared" si="5"/>
        <v>0.51787016776075856</v>
      </c>
      <c r="F19" s="30">
        <f t="shared" si="6"/>
        <v>0.48212983223924144</v>
      </c>
      <c r="G19" s="12">
        <v>388</v>
      </c>
      <c r="H19" s="11">
        <v>193</v>
      </c>
      <c r="I19" s="29">
        <f t="shared" si="7"/>
        <v>0.50257731958762886</v>
      </c>
      <c r="J19" s="30">
        <f t="shared" si="8"/>
        <v>0.49742268041237114</v>
      </c>
      <c r="K19" s="68">
        <f t="shared" si="9"/>
        <v>-1.5292848173129703E-2</v>
      </c>
      <c r="L19" s="70">
        <v>0.59464875864344902</v>
      </c>
    </row>
    <row r="20" spans="1:18" ht="14.5" thickBot="1" x14ac:dyDescent="0.35">
      <c r="A20" s="204" t="s">
        <v>31</v>
      </c>
      <c r="B20" s="205"/>
      <c r="C20" s="39">
        <v>1371</v>
      </c>
      <c r="D20" s="38">
        <f>AVERAGE(D12:D19)</f>
        <v>1006</v>
      </c>
      <c r="E20" s="84">
        <f t="shared" si="5"/>
        <v>0.26622902990517872</v>
      </c>
      <c r="F20" s="43">
        <f>D20/C20</f>
        <v>0.73377097009482128</v>
      </c>
      <c r="G20" s="39">
        <v>388</v>
      </c>
      <c r="H20" s="38">
        <f>AVERAGE(H12:H19)</f>
        <v>261.125</v>
      </c>
      <c r="I20" s="84">
        <f t="shared" si="7"/>
        <v>0.32699742268041232</v>
      </c>
      <c r="J20" s="43">
        <f>H20/G20</f>
        <v>0.67300257731958768</v>
      </c>
      <c r="K20" s="83">
        <f t="shared" si="9"/>
        <v>6.0768392775233604E-2</v>
      </c>
      <c r="L20" s="82">
        <v>1.7999999999999999E-2</v>
      </c>
    </row>
    <row r="21" spans="1:18" x14ac:dyDescent="0.3">
      <c r="A21" s="26" t="s">
        <v>25</v>
      </c>
      <c r="B21" s="206" t="s">
        <v>112</v>
      </c>
      <c r="C21" s="8">
        <v>871</v>
      </c>
      <c r="D21" s="7">
        <v>804</v>
      </c>
      <c r="E21" s="77">
        <f>1-F21</f>
        <v>7.6923076923076872E-2</v>
      </c>
      <c r="F21" s="27">
        <f>D21/C21</f>
        <v>0.92307692307692313</v>
      </c>
      <c r="G21" s="8">
        <v>243</v>
      </c>
      <c r="H21" s="7">
        <v>160</v>
      </c>
      <c r="I21" s="77">
        <f>1-J21</f>
        <v>0.34156378600823045</v>
      </c>
      <c r="J21" s="27">
        <f>H21/G21</f>
        <v>0.65843621399176955</v>
      </c>
      <c r="K21" s="68">
        <f>F21-J21</f>
        <v>0.26464070908515358</v>
      </c>
      <c r="L21" s="73">
        <v>1.1798582828771499E-26</v>
      </c>
    </row>
    <row r="22" spans="1:18" x14ac:dyDescent="0.3">
      <c r="A22" s="28" t="s">
        <v>26</v>
      </c>
      <c r="B22" s="207"/>
      <c r="C22" s="10">
        <v>871</v>
      </c>
      <c r="D22" s="9">
        <v>778</v>
      </c>
      <c r="E22" s="76">
        <f>1-F22</f>
        <v>0.10677382319173367</v>
      </c>
      <c r="F22" s="30">
        <f>D22/C22</f>
        <v>0.89322617680826633</v>
      </c>
      <c r="G22" s="10">
        <v>243</v>
      </c>
      <c r="H22" s="9">
        <v>157</v>
      </c>
      <c r="I22" s="76">
        <f>1-J22</f>
        <v>0.35390946502057619</v>
      </c>
      <c r="J22" s="30">
        <f>H22/G22</f>
        <v>0.64609053497942381</v>
      </c>
      <c r="K22" s="68">
        <f>F22-J22</f>
        <v>0.24713564182884251</v>
      </c>
      <c r="L22" s="73">
        <v>1.7606172905529899E-20</v>
      </c>
    </row>
    <row r="23" spans="1:18" x14ac:dyDescent="0.3">
      <c r="A23" s="28" t="s">
        <v>17</v>
      </c>
      <c r="B23" s="207"/>
      <c r="C23" s="10">
        <v>871</v>
      </c>
      <c r="D23" s="9">
        <v>827</v>
      </c>
      <c r="E23" s="29">
        <f t="shared" ref="E23:E29" si="10">1-F23</f>
        <v>5.0516647531572922E-2</v>
      </c>
      <c r="F23" s="30">
        <f t="shared" ref="F23:F28" si="11">D23/C23</f>
        <v>0.94948335246842708</v>
      </c>
      <c r="G23" s="10">
        <v>243</v>
      </c>
      <c r="H23" s="9">
        <v>237</v>
      </c>
      <c r="I23" s="29">
        <f t="shared" ref="I23:I29" si="12">1-J23</f>
        <v>2.4691358024691357E-2</v>
      </c>
      <c r="J23" s="30">
        <f t="shared" ref="J23:J28" si="13">H23/G23</f>
        <v>0.97530864197530864</v>
      </c>
      <c r="K23" s="68">
        <f t="shared" ref="K23:K29" si="14">F23-J23</f>
        <v>-2.5825289506881566E-2</v>
      </c>
      <c r="L23" s="70">
        <v>8.5565142661880395E-2</v>
      </c>
    </row>
    <row r="24" spans="1:18" x14ac:dyDescent="0.3">
      <c r="A24" s="28" t="s">
        <v>18</v>
      </c>
      <c r="B24" s="207"/>
      <c r="C24" s="10">
        <v>871</v>
      </c>
      <c r="D24" s="9">
        <v>819</v>
      </c>
      <c r="E24" s="76">
        <f t="shared" si="10"/>
        <v>5.9701492537313383E-2</v>
      </c>
      <c r="F24" s="30">
        <f t="shared" si="11"/>
        <v>0.94029850746268662</v>
      </c>
      <c r="G24" s="10">
        <v>243</v>
      </c>
      <c r="H24" s="9">
        <v>237</v>
      </c>
      <c r="I24" s="76">
        <f t="shared" si="12"/>
        <v>2.4691358024691357E-2</v>
      </c>
      <c r="J24" s="30">
        <f t="shared" si="13"/>
        <v>0.97530864197530864</v>
      </c>
      <c r="K24" s="68">
        <f t="shared" si="14"/>
        <v>-3.5010134512622026E-2</v>
      </c>
      <c r="L24" s="73">
        <v>2.9839515830159299E-2</v>
      </c>
    </row>
    <row r="25" spans="1:18" x14ac:dyDescent="0.3">
      <c r="A25" s="28" t="s">
        <v>20</v>
      </c>
      <c r="B25" s="207"/>
      <c r="C25" s="10">
        <v>871</v>
      </c>
      <c r="D25" s="9">
        <v>520</v>
      </c>
      <c r="E25" s="29">
        <f t="shared" si="10"/>
        <v>0.40298507462686572</v>
      </c>
      <c r="F25" s="30">
        <f t="shared" si="11"/>
        <v>0.59701492537313428</v>
      </c>
      <c r="G25" s="10">
        <v>243</v>
      </c>
      <c r="H25" s="9">
        <v>144</v>
      </c>
      <c r="I25" s="29">
        <f t="shared" si="12"/>
        <v>0.40740740740740744</v>
      </c>
      <c r="J25" s="30">
        <f t="shared" si="13"/>
        <v>0.59259259259259256</v>
      </c>
      <c r="K25" s="68">
        <f t="shared" si="14"/>
        <v>4.4223327805417156E-3</v>
      </c>
      <c r="L25" s="70">
        <v>0.90113555943581303</v>
      </c>
    </row>
    <row r="26" spans="1:18" x14ac:dyDescent="0.3">
      <c r="A26" s="28" t="s">
        <v>21</v>
      </c>
      <c r="B26" s="207"/>
      <c r="C26" s="10">
        <v>871</v>
      </c>
      <c r="D26" s="9">
        <v>314</v>
      </c>
      <c r="E26" s="29">
        <f t="shared" si="10"/>
        <v>0.63949483352468428</v>
      </c>
      <c r="F26" s="30">
        <f t="shared" si="11"/>
        <v>0.36050516647531572</v>
      </c>
      <c r="G26" s="10">
        <v>243</v>
      </c>
      <c r="H26" s="9">
        <v>91</v>
      </c>
      <c r="I26" s="29">
        <f t="shared" si="12"/>
        <v>0.62551440329218111</v>
      </c>
      <c r="J26" s="30">
        <f t="shared" si="13"/>
        <v>0.37448559670781895</v>
      </c>
      <c r="K26" s="68">
        <f t="shared" si="14"/>
        <v>-1.3980430232503227E-2</v>
      </c>
      <c r="L26" s="70">
        <v>0.68870529106012002</v>
      </c>
    </row>
    <row r="27" spans="1:18" x14ac:dyDescent="0.3">
      <c r="A27" s="28" t="s">
        <v>22</v>
      </c>
      <c r="B27" s="207"/>
      <c r="C27" s="10">
        <v>871</v>
      </c>
      <c r="D27" s="9">
        <v>390</v>
      </c>
      <c r="E27" s="29">
        <f t="shared" si="10"/>
        <v>0.55223880597014929</v>
      </c>
      <c r="F27" s="30">
        <f t="shared" si="11"/>
        <v>0.44776119402985076</v>
      </c>
      <c r="G27" s="10">
        <v>243</v>
      </c>
      <c r="H27" s="9">
        <v>111</v>
      </c>
      <c r="I27" s="29">
        <f t="shared" si="12"/>
        <v>0.54320987654320985</v>
      </c>
      <c r="J27" s="30">
        <f t="shared" si="13"/>
        <v>0.4567901234567901</v>
      </c>
      <c r="K27" s="68">
        <f t="shared" si="14"/>
        <v>-9.0289294269393361E-3</v>
      </c>
      <c r="L27" s="70">
        <v>0.80245288215869404</v>
      </c>
    </row>
    <row r="28" spans="1:18" ht="14.5" thickBot="1" x14ac:dyDescent="0.35">
      <c r="A28" s="31" t="s">
        <v>23</v>
      </c>
      <c r="B28" s="211"/>
      <c r="C28" s="12">
        <v>871</v>
      </c>
      <c r="D28" s="11">
        <v>343</v>
      </c>
      <c r="E28" s="29">
        <f t="shared" si="10"/>
        <v>0.60619977037887485</v>
      </c>
      <c r="F28" s="30">
        <f t="shared" si="11"/>
        <v>0.39380022962112515</v>
      </c>
      <c r="G28" s="12">
        <v>243</v>
      </c>
      <c r="H28" s="11">
        <v>95</v>
      </c>
      <c r="I28" s="29">
        <f t="shared" si="12"/>
        <v>0.60905349794238683</v>
      </c>
      <c r="J28" s="30">
        <f t="shared" si="13"/>
        <v>0.39094650205761317</v>
      </c>
      <c r="K28" s="68">
        <f t="shared" si="14"/>
        <v>2.8537275635119874E-3</v>
      </c>
      <c r="L28" s="70">
        <v>0.93581585256730904</v>
      </c>
    </row>
    <row r="29" spans="1:18" ht="14.5" thickBot="1" x14ac:dyDescent="0.35">
      <c r="A29" s="204" t="s">
        <v>113</v>
      </c>
      <c r="B29" s="205"/>
      <c r="C29" s="39">
        <v>871</v>
      </c>
      <c r="D29" s="38">
        <f>AVERAGE(D21:D28)</f>
        <v>599.375</v>
      </c>
      <c r="E29" s="79">
        <f t="shared" si="10"/>
        <v>0.31185419058553387</v>
      </c>
      <c r="F29" s="43">
        <f>D29/C29</f>
        <v>0.68814580941446613</v>
      </c>
      <c r="G29" s="39">
        <v>243</v>
      </c>
      <c r="H29" s="38">
        <f>AVERAGE(H21:H28)</f>
        <v>154</v>
      </c>
      <c r="I29" s="79">
        <f t="shared" si="12"/>
        <v>0.36625514403292181</v>
      </c>
      <c r="J29" s="43">
        <f>H29/G29</f>
        <v>0.63374485596707819</v>
      </c>
      <c r="K29" s="81">
        <f t="shared" si="14"/>
        <v>5.4400953447387934E-2</v>
      </c>
      <c r="L29" s="72">
        <v>0.112</v>
      </c>
    </row>
    <row r="30" spans="1:18" x14ac:dyDescent="0.3">
      <c r="A30" s="26" t="s">
        <v>25</v>
      </c>
      <c r="B30" s="206" t="s">
        <v>114</v>
      </c>
      <c r="C30" s="8">
        <v>231</v>
      </c>
      <c r="D30" s="7">
        <v>211</v>
      </c>
      <c r="E30" s="75">
        <f>1-F30</f>
        <v>8.6580086580086535E-2</v>
      </c>
      <c r="F30" s="34">
        <f>D30/C30</f>
        <v>0.91341991341991347</v>
      </c>
      <c r="G30" s="32">
        <v>70</v>
      </c>
      <c r="H30" s="7">
        <v>32</v>
      </c>
      <c r="I30" s="75">
        <f>1-J30</f>
        <v>0.54285714285714293</v>
      </c>
      <c r="J30" s="34">
        <f>H30/G30</f>
        <v>0.45714285714285713</v>
      </c>
      <c r="K30" s="51">
        <f>F30-J30</f>
        <v>0.45627705627705634</v>
      </c>
      <c r="L30" s="73">
        <v>1.1798582828771499E-26</v>
      </c>
      <c r="N30" s="35"/>
      <c r="O30" s="35"/>
      <c r="P30" s="35"/>
      <c r="Q30" s="35"/>
      <c r="R30" s="35"/>
    </row>
    <row r="31" spans="1:18" x14ac:dyDescent="0.3">
      <c r="A31" s="28" t="s">
        <v>26</v>
      </c>
      <c r="B31" s="207"/>
      <c r="C31" s="10">
        <v>231</v>
      </c>
      <c r="D31" s="9">
        <v>197</v>
      </c>
      <c r="E31" s="74">
        <f>1-F31</f>
        <v>0.1471861471861472</v>
      </c>
      <c r="F31" s="36">
        <f>D31/C31</f>
        <v>0.8528138528138528</v>
      </c>
      <c r="G31" s="33">
        <v>70</v>
      </c>
      <c r="H31" s="9">
        <v>30</v>
      </c>
      <c r="I31" s="74">
        <f>1-J31</f>
        <v>0.5714285714285714</v>
      </c>
      <c r="J31" s="36">
        <f>H31/G31</f>
        <v>0.42857142857142855</v>
      </c>
      <c r="K31" s="51">
        <f>F31-J31</f>
        <v>0.42424242424242425</v>
      </c>
      <c r="L31" s="73">
        <v>5.14414407634349E-13</v>
      </c>
    </row>
    <row r="32" spans="1:18" x14ac:dyDescent="0.3">
      <c r="A32" s="28" t="s">
        <v>17</v>
      </c>
      <c r="B32" s="207"/>
      <c r="C32" s="10">
        <v>231</v>
      </c>
      <c r="D32" s="9">
        <v>208</v>
      </c>
      <c r="E32" s="28">
        <f>1-F32</f>
        <v>9.9567099567099526E-2</v>
      </c>
      <c r="F32" s="36">
        <f>D32/C32</f>
        <v>0.90043290043290047</v>
      </c>
      <c r="G32" s="33">
        <v>70</v>
      </c>
      <c r="H32" s="9">
        <v>67</v>
      </c>
      <c r="I32" s="28">
        <f>1-J32</f>
        <v>4.2857142857142816E-2</v>
      </c>
      <c r="J32" s="36">
        <f>H32/G32</f>
        <v>0.95714285714285718</v>
      </c>
      <c r="K32" s="51">
        <f>F32-J32</f>
        <v>-5.670995670995671E-2</v>
      </c>
      <c r="L32" s="70">
        <v>0.13897981729773401</v>
      </c>
    </row>
    <row r="33" spans="1:14" x14ac:dyDescent="0.3">
      <c r="A33" s="28" t="s">
        <v>18</v>
      </c>
      <c r="B33" s="207"/>
      <c r="C33" s="10">
        <v>231</v>
      </c>
      <c r="D33" s="9">
        <v>206</v>
      </c>
      <c r="E33" s="28">
        <f t="shared" ref="E33:E38" si="15">1-F33</f>
        <v>0.10822510822510822</v>
      </c>
      <c r="F33" s="36">
        <f t="shared" ref="F33:F37" si="16">D33/C33</f>
        <v>0.89177489177489178</v>
      </c>
      <c r="G33" s="33">
        <v>70</v>
      </c>
      <c r="H33" s="9">
        <v>65</v>
      </c>
      <c r="I33" s="28">
        <f t="shared" ref="I33:I38" si="17">1-J33</f>
        <v>7.1428571428571397E-2</v>
      </c>
      <c r="J33" s="36">
        <f t="shared" ref="J33:J37" si="18">H33/G33</f>
        <v>0.9285714285714286</v>
      </c>
      <c r="K33" s="51">
        <f t="shared" ref="K33:K38" si="19">F33-J33</f>
        <v>-3.6796536796536827E-2</v>
      </c>
      <c r="L33" s="70">
        <v>0.36794663558035101</v>
      </c>
    </row>
    <row r="34" spans="1:14" x14ac:dyDescent="0.3">
      <c r="A34" s="28" t="s">
        <v>20</v>
      </c>
      <c r="B34" s="207"/>
      <c r="C34" s="10">
        <v>231</v>
      </c>
      <c r="D34" s="9">
        <v>70</v>
      </c>
      <c r="E34" s="28">
        <f t="shared" si="15"/>
        <v>0.69696969696969702</v>
      </c>
      <c r="F34" s="36">
        <f t="shared" si="16"/>
        <v>0.30303030303030304</v>
      </c>
      <c r="G34" s="33">
        <v>70</v>
      </c>
      <c r="H34" s="9">
        <v>21</v>
      </c>
      <c r="I34" s="28">
        <f t="shared" si="17"/>
        <v>0.7</v>
      </c>
      <c r="J34" s="36">
        <f t="shared" si="18"/>
        <v>0.3</v>
      </c>
      <c r="K34" s="51">
        <f t="shared" si="19"/>
        <v>3.0303030303030498E-3</v>
      </c>
      <c r="L34" s="70">
        <v>0.96142865561607804</v>
      </c>
    </row>
    <row r="35" spans="1:14" x14ac:dyDescent="0.3">
      <c r="A35" s="28" t="s">
        <v>21</v>
      </c>
      <c r="B35" s="207"/>
      <c r="C35" s="10">
        <v>231</v>
      </c>
      <c r="D35" s="9">
        <v>22</v>
      </c>
      <c r="E35" s="28">
        <f t="shared" si="15"/>
        <v>0.90476190476190477</v>
      </c>
      <c r="F35" s="36">
        <f t="shared" si="16"/>
        <v>9.5238095238095233E-2</v>
      </c>
      <c r="G35" s="33">
        <v>70</v>
      </c>
      <c r="H35" s="9">
        <v>7</v>
      </c>
      <c r="I35" s="28">
        <f t="shared" si="17"/>
        <v>0.9</v>
      </c>
      <c r="J35" s="36">
        <f t="shared" si="18"/>
        <v>0.1</v>
      </c>
      <c r="K35" s="51">
        <f t="shared" si="19"/>
        <v>-4.7619047619047727E-3</v>
      </c>
      <c r="L35" s="70">
        <v>0.905840582422481</v>
      </c>
    </row>
    <row r="36" spans="1:14" x14ac:dyDescent="0.3">
      <c r="A36" s="28" t="s">
        <v>22</v>
      </c>
      <c r="B36" s="207"/>
      <c r="C36" s="10">
        <v>231</v>
      </c>
      <c r="D36" s="9">
        <v>34</v>
      </c>
      <c r="E36" s="28">
        <f t="shared" si="15"/>
        <v>0.8528138528138528</v>
      </c>
      <c r="F36" s="36">
        <f t="shared" si="16"/>
        <v>0.1471861471861472</v>
      </c>
      <c r="G36" s="33">
        <v>70</v>
      </c>
      <c r="H36" s="9">
        <v>10</v>
      </c>
      <c r="I36" s="28">
        <f t="shared" si="17"/>
        <v>0.85714285714285721</v>
      </c>
      <c r="J36" s="36">
        <f t="shared" si="18"/>
        <v>0.14285714285714285</v>
      </c>
      <c r="K36" s="51">
        <f t="shared" si="19"/>
        <v>4.3290043290043489E-3</v>
      </c>
      <c r="L36" s="70">
        <v>0.92843677476096498</v>
      </c>
    </row>
    <row r="37" spans="1:14" ht="14.5" thickBot="1" x14ac:dyDescent="0.35">
      <c r="A37" s="31" t="s">
        <v>23</v>
      </c>
      <c r="B37" s="211"/>
      <c r="C37" s="12">
        <v>231</v>
      </c>
      <c r="D37" s="11">
        <v>25</v>
      </c>
      <c r="E37" s="28">
        <f t="shared" si="15"/>
        <v>0.89177489177489178</v>
      </c>
      <c r="F37" s="36">
        <f t="shared" si="16"/>
        <v>0.10822510822510822</v>
      </c>
      <c r="G37" s="33">
        <v>70</v>
      </c>
      <c r="H37" s="9">
        <v>12</v>
      </c>
      <c r="I37" s="28">
        <f t="shared" si="17"/>
        <v>0.82857142857142851</v>
      </c>
      <c r="J37" s="36">
        <f t="shared" si="18"/>
        <v>0.17142857142857143</v>
      </c>
      <c r="K37" s="51">
        <f t="shared" si="19"/>
        <v>-6.3203463203463206E-2</v>
      </c>
      <c r="L37" s="70">
        <v>0.15829319213305301</v>
      </c>
    </row>
    <row r="38" spans="1:14" ht="14.5" thickBot="1" x14ac:dyDescent="0.35">
      <c r="A38" s="203" t="s">
        <v>113</v>
      </c>
      <c r="B38" s="205"/>
      <c r="C38" s="39">
        <v>231</v>
      </c>
      <c r="D38" s="38">
        <f>AVERAGE(D30:D37)</f>
        <v>121.625</v>
      </c>
      <c r="E38" s="79">
        <f t="shared" si="15"/>
        <v>0.47348484848484851</v>
      </c>
      <c r="F38" s="43">
        <f>D38/C38</f>
        <v>0.52651515151515149</v>
      </c>
      <c r="G38" s="39">
        <v>70</v>
      </c>
      <c r="H38" s="38">
        <f>AVERAGE(H30:H37)</f>
        <v>30.5</v>
      </c>
      <c r="I38" s="79">
        <f t="shared" si="17"/>
        <v>0.56428571428571428</v>
      </c>
      <c r="J38" s="43">
        <f>H38/G38</f>
        <v>0.43571428571428572</v>
      </c>
      <c r="K38" s="81">
        <f t="shared" si="19"/>
        <v>9.0800865800865771E-2</v>
      </c>
      <c r="L38" s="71">
        <v>0.21099999999999999</v>
      </c>
    </row>
    <row r="39" spans="1:14" x14ac:dyDescent="0.3">
      <c r="A39" s="28" t="s">
        <v>25</v>
      </c>
      <c r="B39" s="207" t="s">
        <v>113</v>
      </c>
      <c r="C39" s="10">
        <v>117</v>
      </c>
      <c r="D39" s="9">
        <v>96</v>
      </c>
      <c r="E39" s="74">
        <f>1-F39</f>
        <v>0.17948717948717952</v>
      </c>
      <c r="F39" s="36">
        <f>D39/C39</f>
        <v>0.82051282051282048</v>
      </c>
      <c r="G39" s="10">
        <v>39</v>
      </c>
      <c r="H39" s="9">
        <v>12</v>
      </c>
      <c r="I39" s="74">
        <f>1-J39</f>
        <v>0.69230769230769229</v>
      </c>
      <c r="J39" s="36">
        <f>H39/G39</f>
        <v>0.30769230769230771</v>
      </c>
      <c r="K39" s="51">
        <f>F39-J39</f>
        <v>0.51282051282051277</v>
      </c>
      <c r="L39" s="73">
        <v>1.8638108518065301E-9</v>
      </c>
    </row>
    <row r="40" spans="1:14" ht="14.15" customHeight="1" x14ac:dyDescent="0.3">
      <c r="A40" s="28" t="s">
        <v>26</v>
      </c>
      <c r="B40" s="207"/>
      <c r="C40" s="10">
        <v>117</v>
      </c>
      <c r="D40" s="9">
        <v>92</v>
      </c>
      <c r="E40" s="74">
        <f>1-F40</f>
        <v>0.21367521367521369</v>
      </c>
      <c r="F40" s="36">
        <f>D40/C40</f>
        <v>0.78632478632478631</v>
      </c>
      <c r="G40" s="10">
        <v>39</v>
      </c>
      <c r="H40" s="9">
        <v>11</v>
      </c>
      <c r="I40" s="74">
        <f>1-J40</f>
        <v>0.71794871794871795</v>
      </c>
      <c r="J40" s="36">
        <f>H40/G40</f>
        <v>0.28205128205128205</v>
      </c>
      <c r="K40" s="51">
        <f>F40-J40</f>
        <v>0.50427350427350426</v>
      </c>
      <c r="L40" s="73">
        <v>1.8638108518065301E-9</v>
      </c>
    </row>
    <row r="41" spans="1:14" x14ac:dyDescent="0.3">
      <c r="A41" s="28" t="s">
        <v>17</v>
      </c>
      <c r="B41" s="207"/>
      <c r="C41" s="10">
        <v>117</v>
      </c>
      <c r="D41" s="9">
        <v>104</v>
      </c>
      <c r="E41" s="28">
        <f t="shared" ref="E41:E47" si="20">1-F41</f>
        <v>0.11111111111111116</v>
      </c>
      <c r="F41" s="36">
        <f t="shared" ref="F41:F46" si="21">D41/C41</f>
        <v>0.88888888888888884</v>
      </c>
      <c r="G41" s="10">
        <v>39</v>
      </c>
      <c r="H41" s="9">
        <v>36</v>
      </c>
      <c r="I41" s="28">
        <f t="shared" ref="I41:I46" si="22">1-J41</f>
        <v>7.6923076923076872E-2</v>
      </c>
      <c r="J41" s="36">
        <f t="shared" ref="J41:J46" si="23">H41/G41</f>
        <v>0.92307692307692313</v>
      </c>
      <c r="K41" s="51">
        <f t="shared" ref="K41:K47" si="24">F41-J41</f>
        <v>-3.4188034188034289E-2</v>
      </c>
      <c r="L41" s="70">
        <v>0.54222660226525699</v>
      </c>
    </row>
    <row r="42" spans="1:14" x14ac:dyDescent="0.3">
      <c r="A42" s="28" t="s">
        <v>18</v>
      </c>
      <c r="B42" s="207"/>
      <c r="C42" s="10">
        <v>117</v>
      </c>
      <c r="D42" s="9">
        <v>102</v>
      </c>
      <c r="E42" s="28">
        <f t="shared" si="20"/>
        <v>0.12820512820512819</v>
      </c>
      <c r="F42" s="36">
        <f t="shared" si="21"/>
        <v>0.87179487179487181</v>
      </c>
      <c r="G42" s="10">
        <v>39</v>
      </c>
      <c r="H42" s="9">
        <v>35</v>
      </c>
      <c r="I42" s="28">
        <f t="shared" si="22"/>
        <v>0.10256410256410253</v>
      </c>
      <c r="J42" s="36">
        <f t="shared" si="23"/>
        <v>0.89743589743589747</v>
      </c>
      <c r="K42" s="51">
        <f t="shared" si="24"/>
        <v>-2.5641025641025661E-2</v>
      </c>
      <c r="L42" s="70">
        <v>0.67155158294420403</v>
      </c>
    </row>
    <row r="43" spans="1:14" x14ac:dyDescent="0.3">
      <c r="A43" s="28" t="s">
        <v>20</v>
      </c>
      <c r="B43" s="207"/>
      <c r="C43" s="10">
        <v>117</v>
      </c>
      <c r="D43" s="9">
        <v>23</v>
      </c>
      <c r="E43" s="28">
        <f t="shared" si="20"/>
        <v>0.80341880341880345</v>
      </c>
      <c r="F43" s="36">
        <f t="shared" si="21"/>
        <v>0.19658119658119658</v>
      </c>
      <c r="G43" s="10">
        <v>39</v>
      </c>
      <c r="H43" s="9">
        <v>8</v>
      </c>
      <c r="I43" s="28">
        <f t="shared" si="22"/>
        <v>0.79487179487179493</v>
      </c>
      <c r="J43" s="36">
        <f t="shared" si="23"/>
        <v>0.20512820512820512</v>
      </c>
      <c r="K43" s="51">
        <f t="shared" si="24"/>
        <v>-8.5470085470085444E-3</v>
      </c>
      <c r="L43" s="70">
        <v>0.90777781170024596</v>
      </c>
      <c r="N43" s="19"/>
    </row>
    <row r="44" spans="1:14" x14ac:dyDescent="0.3">
      <c r="A44" s="28" t="s">
        <v>21</v>
      </c>
      <c r="B44" s="207"/>
      <c r="C44" s="10">
        <v>117</v>
      </c>
      <c r="D44" s="9">
        <v>7</v>
      </c>
      <c r="E44" s="28">
        <f t="shared" si="20"/>
        <v>0.94017094017094016</v>
      </c>
      <c r="F44" s="36">
        <f t="shared" si="21"/>
        <v>5.9829059829059832E-2</v>
      </c>
      <c r="G44" s="10">
        <v>39</v>
      </c>
      <c r="H44" s="9">
        <v>1</v>
      </c>
      <c r="I44" s="28">
        <f t="shared" si="22"/>
        <v>0.97435897435897434</v>
      </c>
      <c r="J44" s="36">
        <f t="shared" si="23"/>
        <v>2.564102564102564E-2</v>
      </c>
      <c r="K44" s="51">
        <f t="shared" si="24"/>
        <v>3.4188034188034191E-2</v>
      </c>
      <c r="L44" s="70">
        <v>0.11805379720503301</v>
      </c>
      <c r="N44" s="19"/>
    </row>
    <row r="45" spans="1:14" ht="14.15" customHeight="1" x14ac:dyDescent="0.3">
      <c r="A45" s="28" t="s">
        <v>22</v>
      </c>
      <c r="B45" s="207"/>
      <c r="C45" s="10">
        <v>117</v>
      </c>
      <c r="D45" s="9">
        <v>16</v>
      </c>
      <c r="E45" s="28">
        <f t="shared" si="20"/>
        <v>0.86324786324786329</v>
      </c>
      <c r="F45" s="36">
        <f t="shared" si="21"/>
        <v>0.13675213675213677</v>
      </c>
      <c r="G45" s="10">
        <v>39</v>
      </c>
      <c r="H45" s="9">
        <v>7</v>
      </c>
      <c r="I45" s="28">
        <f t="shared" si="22"/>
        <v>0.82051282051282048</v>
      </c>
      <c r="J45" s="36">
        <f t="shared" si="23"/>
        <v>0.17948717948717949</v>
      </c>
      <c r="K45" s="51">
        <f t="shared" si="24"/>
        <v>-4.2735042735042722E-2</v>
      </c>
      <c r="L45" s="70">
        <v>0.514464758533005</v>
      </c>
      <c r="N45" s="19"/>
    </row>
    <row r="46" spans="1:14" ht="14.5" thickBot="1" x14ac:dyDescent="0.35">
      <c r="A46" s="28" t="s">
        <v>27</v>
      </c>
      <c r="B46" s="207"/>
      <c r="C46" s="10">
        <v>117</v>
      </c>
      <c r="D46" s="9">
        <v>11</v>
      </c>
      <c r="E46" s="28">
        <f t="shared" si="20"/>
        <v>0.90598290598290598</v>
      </c>
      <c r="F46" s="36">
        <f t="shared" si="21"/>
        <v>9.4017094017094016E-2</v>
      </c>
      <c r="G46" s="10">
        <v>39</v>
      </c>
      <c r="H46" s="9">
        <v>4</v>
      </c>
      <c r="I46" s="28">
        <f t="shared" si="22"/>
        <v>0.89743589743589747</v>
      </c>
      <c r="J46" s="36">
        <f t="shared" si="23"/>
        <v>0.10256410256410256</v>
      </c>
      <c r="K46" s="51">
        <f t="shared" si="24"/>
        <v>-8.5470085470085444E-3</v>
      </c>
      <c r="L46" s="70">
        <v>0.87540235117281195</v>
      </c>
      <c r="N46" s="19"/>
    </row>
    <row r="47" spans="1:14" ht="14.5" thickBot="1" x14ac:dyDescent="0.35">
      <c r="A47" s="204" t="s">
        <v>31</v>
      </c>
      <c r="B47" s="205"/>
      <c r="C47" s="41">
        <v>117</v>
      </c>
      <c r="D47" s="40">
        <f>AVERAGE(D39:D46)</f>
        <v>56.375</v>
      </c>
      <c r="E47" s="78">
        <f t="shared" si="20"/>
        <v>0.5181623931623931</v>
      </c>
      <c r="F47" s="37">
        <f>D47/C47</f>
        <v>0.48183760683760685</v>
      </c>
      <c r="G47" s="39">
        <v>39</v>
      </c>
      <c r="H47" s="38">
        <f>AVERAGE(H39:H46)</f>
        <v>14.25</v>
      </c>
      <c r="I47" s="78">
        <f>1-J47</f>
        <v>0.63461538461538458</v>
      </c>
      <c r="J47" s="37">
        <f>H47/G47</f>
        <v>0.36538461538461536</v>
      </c>
      <c r="K47" s="80">
        <f t="shared" si="24"/>
        <v>0.11645299145299148</v>
      </c>
      <c r="L47" s="71">
        <v>0.193</v>
      </c>
      <c r="N47" s="19"/>
    </row>
    <row r="50" spans="14:14" x14ac:dyDescent="0.3">
      <c r="N50" s="35"/>
    </row>
    <row r="51" spans="14:14" x14ac:dyDescent="0.3">
      <c r="N51" s="35"/>
    </row>
    <row r="52" spans="14:14" x14ac:dyDescent="0.3">
      <c r="N52" s="35"/>
    </row>
    <row r="53" spans="14:14" x14ac:dyDescent="0.3">
      <c r="N53" s="35"/>
    </row>
    <row r="54" spans="14:14" x14ac:dyDescent="0.3">
      <c r="N54" s="35"/>
    </row>
  </sheetData>
  <mergeCells count="14">
    <mergeCell ref="A20:B20"/>
    <mergeCell ref="B12:B19"/>
    <mergeCell ref="B21:B28"/>
    <mergeCell ref="A47:B47"/>
    <mergeCell ref="A29:B29"/>
    <mergeCell ref="B30:B37"/>
    <mergeCell ref="A38:B38"/>
    <mergeCell ref="B39:B46"/>
    <mergeCell ref="K1:L1"/>
    <mergeCell ref="B3:B10"/>
    <mergeCell ref="A11:B11"/>
    <mergeCell ref="A1:B1"/>
    <mergeCell ref="C1:F1"/>
    <mergeCell ref="G1:J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BF4B-BD46-44B2-93DF-7E57E783E1FE}">
  <dimension ref="F17:M91"/>
  <sheetViews>
    <sheetView topLeftCell="N42" zoomScale="52" zoomScaleNormal="70" workbookViewId="0">
      <selection activeCell="AI56" sqref="AI56"/>
    </sheetView>
  </sheetViews>
  <sheetFormatPr defaultRowHeight="14" x14ac:dyDescent="0.3"/>
  <sheetData>
    <row r="17" ht="13" customHeight="1" x14ac:dyDescent="0.3"/>
    <row r="40" spans="13:13" ht="15.5" x14ac:dyDescent="0.35">
      <c r="M40" s="94"/>
    </row>
    <row r="91" spans="6:6" x14ac:dyDescent="0.3">
      <c r="F91" t="s">
        <v>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Day-Night-gender</vt:lpstr>
      <vt:lpstr>Day-Night-age</vt:lpstr>
      <vt:lpstr>Day-Night-skin</vt:lpstr>
      <vt:lpstr>Day-night-overall</vt:lpstr>
      <vt:lpstr>Brightness-Gender</vt:lpstr>
      <vt:lpstr>Brightness-Age</vt:lpstr>
      <vt:lpstr>Brightness-Skin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Hellen lee</cp:lastModifiedBy>
  <dcterms:created xsi:type="dcterms:W3CDTF">2015-06-05T18:19:34Z</dcterms:created>
  <dcterms:modified xsi:type="dcterms:W3CDTF">2023-08-02T16:57:56Z</dcterms:modified>
</cp:coreProperties>
</file>