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Relased Code\Results\RQ2\contrast\"/>
    </mc:Choice>
  </mc:AlternateContent>
  <xr:revisionPtr revIDLastSave="0" documentId="13_ncr:1_{F804C5BD-6CA7-4BA1-B0E1-B6156034A316}" xr6:coauthVersionLast="47" xr6:coauthVersionMax="47" xr10:uidLastSave="{00000000-0000-0000-0000-000000000000}"/>
  <bookViews>
    <workbookView xWindow="-2560" yWindow="3400" windowWidth="13450" windowHeight="8770" activeTab="4" xr2:uid="{00000000-000D-0000-FFFF-FFFF00000000}"/>
  </bookViews>
  <sheets>
    <sheet name="Contrast-Skin" sheetId="22" r:id="rId1"/>
    <sheet name="Contrast-Gender" sheetId="23" r:id="rId2"/>
    <sheet name="Contrast-Age" sheetId="24" r:id="rId3"/>
    <sheet name="_xltb_storage_" sheetId="25" state="veryHidden" r:id="rId4"/>
    <sheet name="graph" sheetId="2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4" l="1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3" i="22"/>
  <c r="H47" i="24"/>
  <c r="D47" i="24"/>
  <c r="D38" i="24"/>
  <c r="F38" i="24" s="1"/>
  <c r="E38" i="24" s="1"/>
  <c r="H38" i="24"/>
  <c r="H29" i="24"/>
  <c r="D29" i="24"/>
  <c r="F29" i="24" s="1"/>
  <c r="H20" i="24"/>
  <c r="D20" i="24"/>
  <c r="H11" i="24"/>
  <c r="J11" i="24" s="1"/>
  <c r="I11" i="24" s="1"/>
  <c r="D11" i="24"/>
  <c r="E4" i="24"/>
  <c r="E5" i="24"/>
  <c r="E23" i="24"/>
  <c r="E24" i="24"/>
  <c r="F4" i="24"/>
  <c r="F5" i="24"/>
  <c r="F6" i="24"/>
  <c r="E6" i="24" s="1"/>
  <c r="F7" i="24"/>
  <c r="E7" i="24" s="1"/>
  <c r="F8" i="24"/>
  <c r="E8" i="24" s="1"/>
  <c r="F9" i="24"/>
  <c r="E9" i="24" s="1"/>
  <c r="F10" i="24"/>
  <c r="E10" i="24" s="1"/>
  <c r="F11" i="24"/>
  <c r="F12" i="24"/>
  <c r="E12" i="24" s="1"/>
  <c r="F13" i="24"/>
  <c r="F14" i="24"/>
  <c r="E14" i="24" s="1"/>
  <c r="F15" i="24"/>
  <c r="E15" i="24" s="1"/>
  <c r="F16" i="24"/>
  <c r="F17" i="24"/>
  <c r="E17" i="24" s="1"/>
  <c r="F18" i="24"/>
  <c r="F19" i="24"/>
  <c r="E19" i="24" s="1"/>
  <c r="F20" i="24"/>
  <c r="F21" i="24"/>
  <c r="F22" i="24"/>
  <c r="E22" i="24" s="1"/>
  <c r="F23" i="24"/>
  <c r="F24" i="24"/>
  <c r="K24" i="24" s="1"/>
  <c r="F25" i="24"/>
  <c r="E25" i="24" s="1"/>
  <c r="F26" i="24"/>
  <c r="E26" i="24" s="1"/>
  <c r="F27" i="24"/>
  <c r="F28" i="24"/>
  <c r="E28" i="24" s="1"/>
  <c r="F30" i="24"/>
  <c r="E30" i="24" s="1"/>
  <c r="F31" i="24"/>
  <c r="F32" i="24"/>
  <c r="F33" i="24"/>
  <c r="E33" i="24" s="1"/>
  <c r="F34" i="24"/>
  <c r="E34" i="24" s="1"/>
  <c r="F35" i="24"/>
  <c r="F36" i="24"/>
  <c r="E36" i="24" s="1"/>
  <c r="F37" i="24"/>
  <c r="E37" i="24" s="1"/>
  <c r="F39" i="24"/>
  <c r="F40" i="24"/>
  <c r="F41" i="24"/>
  <c r="F42" i="24"/>
  <c r="E42" i="24" s="1"/>
  <c r="F43" i="24"/>
  <c r="F44" i="24"/>
  <c r="E44" i="24" s="1"/>
  <c r="F45" i="24"/>
  <c r="E45" i="24" s="1"/>
  <c r="F46" i="24"/>
  <c r="F47" i="24"/>
  <c r="E47" i="24" s="1"/>
  <c r="I8" i="24"/>
  <c r="I20" i="24"/>
  <c r="I34" i="24"/>
  <c r="J4" i="24"/>
  <c r="I4" i="24" s="1"/>
  <c r="J5" i="24"/>
  <c r="I5" i="24" s="1"/>
  <c r="J6" i="24"/>
  <c r="I6" i="24" s="1"/>
  <c r="J7" i="24"/>
  <c r="I7" i="24" s="1"/>
  <c r="J8" i="24"/>
  <c r="J9" i="24"/>
  <c r="I9" i="24" s="1"/>
  <c r="J10" i="24"/>
  <c r="K10" i="24" s="1"/>
  <c r="J12" i="24"/>
  <c r="I12" i="24" s="1"/>
  <c r="J13" i="24"/>
  <c r="I13" i="24" s="1"/>
  <c r="J14" i="24"/>
  <c r="I14" i="24" s="1"/>
  <c r="J15" i="24"/>
  <c r="K15" i="24" s="1"/>
  <c r="J16" i="24"/>
  <c r="I16" i="24" s="1"/>
  <c r="J17" i="24"/>
  <c r="K17" i="24" s="1"/>
  <c r="J18" i="24"/>
  <c r="I18" i="24" s="1"/>
  <c r="J19" i="24"/>
  <c r="K19" i="24" s="1"/>
  <c r="J20" i="24"/>
  <c r="J21" i="24"/>
  <c r="I21" i="24" s="1"/>
  <c r="J22" i="24"/>
  <c r="I22" i="24" s="1"/>
  <c r="J23" i="24"/>
  <c r="I23" i="24" s="1"/>
  <c r="J24" i="24"/>
  <c r="I24" i="24" s="1"/>
  <c r="J25" i="24"/>
  <c r="I25" i="24" s="1"/>
  <c r="J26" i="24"/>
  <c r="I26" i="24" s="1"/>
  <c r="J27" i="24"/>
  <c r="I27" i="24" s="1"/>
  <c r="J28" i="24"/>
  <c r="K28" i="24" s="1"/>
  <c r="J29" i="24"/>
  <c r="I29" i="24" s="1"/>
  <c r="J30" i="24"/>
  <c r="I30" i="24" s="1"/>
  <c r="J31" i="24"/>
  <c r="I31" i="24" s="1"/>
  <c r="J32" i="24"/>
  <c r="I32" i="24" s="1"/>
  <c r="J33" i="24"/>
  <c r="I33" i="24" s="1"/>
  <c r="J34" i="24"/>
  <c r="J35" i="24"/>
  <c r="I35" i="24" s="1"/>
  <c r="J36" i="24"/>
  <c r="I36" i="24" s="1"/>
  <c r="J37" i="24"/>
  <c r="I37" i="24" s="1"/>
  <c r="J38" i="24"/>
  <c r="I38" i="24" s="1"/>
  <c r="J39" i="24"/>
  <c r="I39" i="24" s="1"/>
  <c r="J40" i="24"/>
  <c r="I40" i="24" s="1"/>
  <c r="J41" i="24"/>
  <c r="I41" i="24" s="1"/>
  <c r="J42" i="24"/>
  <c r="J43" i="24"/>
  <c r="I43" i="24" s="1"/>
  <c r="J44" i="24"/>
  <c r="I44" i="24" s="1"/>
  <c r="J45" i="24"/>
  <c r="I45" i="24" s="1"/>
  <c r="J46" i="24"/>
  <c r="I46" i="24" s="1"/>
  <c r="J47" i="24"/>
  <c r="I47" i="24" s="1"/>
  <c r="K5" i="24"/>
  <c r="K6" i="24"/>
  <c r="K7" i="24"/>
  <c r="K26" i="24"/>
  <c r="I3" i="24"/>
  <c r="J3" i="24"/>
  <c r="E3" i="24"/>
  <c r="F3" i="24"/>
  <c r="H47" i="23"/>
  <c r="H38" i="23"/>
  <c r="D47" i="23"/>
  <c r="D38" i="23"/>
  <c r="F38" i="23" s="1"/>
  <c r="E38" i="23" s="1"/>
  <c r="E11" i="23"/>
  <c r="D29" i="23"/>
  <c r="H29" i="23"/>
  <c r="D20" i="23"/>
  <c r="H20" i="23"/>
  <c r="H11" i="23"/>
  <c r="D11" i="23"/>
  <c r="K4" i="23"/>
  <c r="K40" i="23"/>
  <c r="J4" i="23"/>
  <c r="I4" i="23" s="1"/>
  <c r="J5" i="23"/>
  <c r="I5" i="23" s="1"/>
  <c r="J6" i="23"/>
  <c r="I6" i="23" s="1"/>
  <c r="J7" i="23"/>
  <c r="I7" i="23" s="1"/>
  <c r="J8" i="23"/>
  <c r="I8" i="23" s="1"/>
  <c r="J9" i="23"/>
  <c r="I9" i="23" s="1"/>
  <c r="J10" i="23"/>
  <c r="I10" i="23" s="1"/>
  <c r="J11" i="23"/>
  <c r="I11" i="23" s="1"/>
  <c r="J12" i="23"/>
  <c r="I12" i="23" s="1"/>
  <c r="J13" i="23"/>
  <c r="I13" i="23" s="1"/>
  <c r="J14" i="23"/>
  <c r="I14" i="23" s="1"/>
  <c r="J15" i="23"/>
  <c r="I15" i="23" s="1"/>
  <c r="J16" i="23"/>
  <c r="I16" i="23" s="1"/>
  <c r="J17" i="23"/>
  <c r="I17" i="23" s="1"/>
  <c r="J18" i="23"/>
  <c r="I18" i="23" s="1"/>
  <c r="J19" i="23"/>
  <c r="I19" i="23" s="1"/>
  <c r="J20" i="23"/>
  <c r="I20" i="23" s="1"/>
  <c r="J21" i="23"/>
  <c r="I21" i="23" s="1"/>
  <c r="J22" i="23"/>
  <c r="I22" i="23" s="1"/>
  <c r="J23" i="23"/>
  <c r="I23" i="23" s="1"/>
  <c r="J24" i="23"/>
  <c r="I24" i="23" s="1"/>
  <c r="J25" i="23"/>
  <c r="I25" i="23" s="1"/>
  <c r="J26" i="23"/>
  <c r="I26" i="23" s="1"/>
  <c r="J27" i="23"/>
  <c r="I27" i="23" s="1"/>
  <c r="J28" i="23"/>
  <c r="I28" i="23" s="1"/>
  <c r="J29" i="23"/>
  <c r="I29" i="23" s="1"/>
  <c r="J30" i="23"/>
  <c r="I30" i="23" s="1"/>
  <c r="J31" i="23"/>
  <c r="I31" i="23" s="1"/>
  <c r="J32" i="23"/>
  <c r="I32" i="23" s="1"/>
  <c r="J33" i="23"/>
  <c r="I33" i="23" s="1"/>
  <c r="J34" i="23"/>
  <c r="I34" i="23" s="1"/>
  <c r="J35" i="23"/>
  <c r="I35" i="23" s="1"/>
  <c r="J36" i="23"/>
  <c r="I36" i="23" s="1"/>
  <c r="J37" i="23"/>
  <c r="I37" i="23" s="1"/>
  <c r="J38" i="23"/>
  <c r="I38" i="23" s="1"/>
  <c r="J39" i="23"/>
  <c r="I39" i="23" s="1"/>
  <c r="J40" i="23"/>
  <c r="I40" i="23" s="1"/>
  <c r="J41" i="23"/>
  <c r="I41" i="23" s="1"/>
  <c r="J42" i="23"/>
  <c r="I42" i="23" s="1"/>
  <c r="J43" i="23"/>
  <c r="I43" i="23" s="1"/>
  <c r="J44" i="23"/>
  <c r="I44" i="23" s="1"/>
  <c r="J45" i="23"/>
  <c r="I45" i="23" s="1"/>
  <c r="J46" i="23"/>
  <c r="I46" i="23" s="1"/>
  <c r="J47" i="23"/>
  <c r="I47" i="23" s="1"/>
  <c r="J3" i="23"/>
  <c r="F4" i="23"/>
  <c r="E4" i="23" s="1"/>
  <c r="F5" i="23"/>
  <c r="E5" i="23" s="1"/>
  <c r="F6" i="23"/>
  <c r="E6" i="23" s="1"/>
  <c r="F7" i="23"/>
  <c r="E7" i="23" s="1"/>
  <c r="F8" i="23"/>
  <c r="E8" i="23" s="1"/>
  <c r="F9" i="23"/>
  <c r="E9" i="23" s="1"/>
  <c r="F10" i="23"/>
  <c r="E10" i="23" s="1"/>
  <c r="F11" i="23"/>
  <c r="K11" i="23" s="1"/>
  <c r="F12" i="23"/>
  <c r="E12" i="23" s="1"/>
  <c r="F13" i="23"/>
  <c r="E13" i="23" s="1"/>
  <c r="F14" i="23"/>
  <c r="E14" i="23" s="1"/>
  <c r="F15" i="23"/>
  <c r="E15" i="23" s="1"/>
  <c r="F16" i="23"/>
  <c r="E16" i="23" s="1"/>
  <c r="F17" i="23"/>
  <c r="E17" i="23" s="1"/>
  <c r="F18" i="23"/>
  <c r="E18" i="23" s="1"/>
  <c r="F19" i="23"/>
  <c r="F20" i="23"/>
  <c r="E20" i="23" s="1"/>
  <c r="F21" i="23"/>
  <c r="E21" i="23" s="1"/>
  <c r="F22" i="23"/>
  <c r="E22" i="23" s="1"/>
  <c r="F23" i="23"/>
  <c r="E23" i="23" s="1"/>
  <c r="F24" i="23"/>
  <c r="E24" i="23" s="1"/>
  <c r="F25" i="23"/>
  <c r="E25" i="23" s="1"/>
  <c r="F26" i="23"/>
  <c r="E26" i="23" s="1"/>
  <c r="F27" i="23"/>
  <c r="E27" i="23" s="1"/>
  <c r="F28" i="23"/>
  <c r="E28" i="23" s="1"/>
  <c r="F29" i="23"/>
  <c r="E29" i="23" s="1"/>
  <c r="F30" i="23"/>
  <c r="E30" i="23" s="1"/>
  <c r="F31" i="23"/>
  <c r="E31" i="23" s="1"/>
  <c r="F32" i="23"/>
  <c r="F33" i="23"/>
  <c r="E33" i="23" s="1"/>
  <c r="F34" i="23"/>
  <c r="E34" i="23" s="1"/>
  <c r="F35" i="23"/>
  <c r="K35" i="23" s="1"/>
  <c r="F36" i="23"/>
  <c r="E36" i="23" s="1"/>
  <c r="F37" i="23"/>
  <c r="E37" i="23" s="1"/>
  <c r="F39" i="23"/>
  <c r="E39" i="23" s="1"/>
  <c r="F40" i="23"/>
  <c r="E40" i="23" s="1"/>
  <c r="F41" i="23"/>
  <c r="F42" i="23"/>
  <c r="E42" i="23" s="1"/>
  <c r="F43" i="23"/>
  <c r="E43" i="23" s="1"/>
  <c r="F44" i="23"/>
  <c r="E44" i="23" s="1"/>
  <c r="F45" i="23"/>
  <c r="E45" i="23" s="1"/>
  <c r="F46" i="23"/>
  <c r="E46" i="23" s="1"/>
  <c r="F47" i="23"/>
  <c r="E47" i="23" s="1"/>
  <c r="F3" i="23"/>
  <c r="E3" i="23" s="1"/>
  <c r="H47" i="22"/>
  <c r="J47" i="22" s="1"/>
  <c r="I47" i="22" s="1"/>
  <c r="D47" i="22"/>
  <c r="F47" i="22" s="1"/>
  <c r="F41" i="22"/>
  <c r="E41" i="22" s="1"/>
  <c r="F42" i="22"/>
  <c r="F43" i="22"/>
  <c r="F44" i="22"/>
  <c r="E44" i="22" s="1"/>
  <c r="F45" i="22"/>
  <c r="J41" i="22"/>
  <c r="I41" i="22" s="1"/>
  <c r="J42" i="22"/>
  <c r="I42" i="22" s="1"/>
  <c r="J43" i="22"/>
  <c r="I43" i="22" s="1"/>
  <c r="J44" i="22"/>
  <c r="I44" i="22" s="1"/>
  <c r="J45" i="22"/>
  <c r="I45" i="22" s="1"/>
  <c r="F40" i="22"/>
  <c r="E40" i="22" s="1"/>
  <c r="J40" i="22"/>
  <c r="I40" i="22" s="1"/>
  <c r="J39" i="22"/>
  <c r="I39" i="22" s="1"/>
  <c r="F39" i="22"/>
  <c r="E39" i="22" s="1"/>
  <c r="J46" i="22"/>
  <c r="I46" i="22" s="1"/>
  <c r="F46" i="22"/>
  <c r="E46" i="22" s="1"/>
  <c r="H38" i="22"/>
  <c r="J38" i="22" s="1"/>
  <c r="I38" i="22" s="1"/>
  <c r="D38" i="22"/>
  <c r="F38" i="22" s="1"/>
  <c r="J32" i="22"/>
  <c r="I32" i="22" s="1"/>
  <c r="J33" i="22"/>
  <c r="I33" i="22" s="1"/>
  <c r="J34" i="22"/>
  <c r="I34" i="22" s="1"/>
  <c r="J35" i="22"/>
  <c r="I35" i="22" s="1"/>
  <c r="J36" i="22"/>
  <c r="I36" i="22" s="1"/>
  <c r="J37" i="22"/>
  <c r="I37" i="22" s="1"/>
  <c r="F32" i="22"/>
  <c r="E32" i="22" s="1"/>
  <c r="F33" i="22"/>
  <c r="E33" i="22" s="1"/>
  <c r="F34" i="22"/>
  <c r="E34" i="22" s="1"/>
  <c r="F35" i="22"/>
  <c r="E35" i="22" s="1"/>
  <c r="F36" i="22"/>
  <c r="E36" i="22" s="1"/>
  <c r="F37" i="22"/>
  <c r="E37" i="22" s="1"/>
  <c r="F31" i="22"/>
  <c r="E31" i="22" s="1"/>
  <c r="J31" i="22"/>
  <c r="I31" i="22" s="1"/>
  <c r="J30" i="22"/>
  <c r="I30" i="22" s="1"/>
  <c r="F30" i="22"/>
  <c r="E30" i="22" s="1"/>
  <c r="H29" i="22"/>
  <c r="J29" i="22" s="1"/>
  <c r="I29" i="22" s="1"/>
  <c r="D29" i="22"/>
  <c r="F29" i="22" s="1"/>
  <c r="E29" i="22" s="1"/>
  <c r="J23" i="22"/>
  <c r="I23" i="22" s="1"/>
  <c r="J24" i="22"/>
  <c r="I24" i="22" s="1"/>
  <c r="J25" i="22"/>
  <c r="I25" i="22" s="1"/>
  <c r="J26" i="22"/>
  <c r="I26" i="22" s="1"/>
  <c r="J27" i="22"/>
  <c r="I27" i="22" s="1"/>
  <c r="J28" i="22"/>
  <c r="I28" i="22" s="1"/>
  <c r="F23" i="22"/>
  <c r="E23" i="22" s="1"/>
  <c r="F24" i="22"/>
  <c r="F25" i="22"/>
  <c r="F26" i="22"/>
  <c r="F27" i="22"/>
  <c r="F28" i="22"/>
  <c r="F22" i="22"/>
  <c r="J22" i="22"/>
  <c r="I22" i="22" s="1"/>
  <c r="J21" i="22"/>
  <c r="I21" i="22" s="1"/>
  <c r="F21" i="22"/>
  <c r="E21" i="22" s="1"/>
  <c r="H20" i="22"/>
  <c r="J20" i="22" s="1"/>
  <c r="I20" i="22" s="1"/>
  <c r="D20" i="22"/>
  <c r="F20" i="22" s="1"/>
  <c r="E20" i="22" s="1"/>
  <c r="J14" i="22"/>
  <c r="I14" i="22" s="1"/>
  <c r="J15" i="22"/>
  <c r="I15" i="22" s="1"/>
  <c r="J16" i="22"/>
  <c r="I16" i="22" s="1"/>
  <c r="J17" i="22"/>
  <c r="I17" i="22" s="1"/>
  <c r="J18" i="22"/>
  <c r="I18" i="22" s="1"/>
  <c r="J19" i="22"/>
  <c r="I19" i="22" s="1"/>
  <c r="J13" i="22"/>
  <c r="I13" i="22" s="1"/>
  <c r="F14" i="22"/>
  <c r="E14" i="22" s="1"/>
  <c r="F15" i="22"/>
  <c r="F16" i="22"/>
  <c r="F17" i="22"/>
  <c r="F18" i="22"/>
  <c r="F19" i="22"/>
  <c r="F13" i="22"/>
  <c r="J12" i="22"/>
  <c r="I12" i="22" s="1"/>
  <c r="F12" i="22"/>
  <c r="E12" i="22" s="1"/>
  <c r="H11" i="22"/>
  <c r="J11" i="22" s="1"/>
  <c r="I11" i="22" s="1"/>
  <c r="D11" i="22"/>
  <c r="F11" i="22" s="1"/>
  <c r="J5" i="22"/>
  <c r="I5" i="22" s="1"/>
  <c r="J6" i="22"/>
  <c r="I6" i="22" s="1"/>
  <c r="J7" i="22"/>
  <c r="I7" i="22" s="1"/>
  <c r="J8" i="22"/>
  <c r="I8" i="22" s="1"/>
  <c r="J9" i="22"/>
  <c r="I9" i="22" s="1"/>
  <c r="F5" i="22"/>
  <c r="E5" i="22" s="1"/>
  <c r="F6" i="22"/>
  <c r="E6" i="22" s="1"/>
  <c r="F7" i="22"/>
  <c r="E7" i="22" s="1"/>
  <c r="F8" i="22"/>
  <c r="E8" i="22" s="1"/>
  <c r="F9" i="22"/>
  <c r="E9" i="22" s="1"/>
  <c r="J4" i="22"/>
  <c r="I4" i="22" s="1"/>
  <c r="F4" i="22"/>
  <c r="J10" i="22"/>
  <c r="I10" i="22" s="1"/>
  <c r="F10" i="22"/>
  <c r="E10" i="22" s="1"/>
  <c r="J3" i="22"/>
  <c r="I3" i="22" s="1"/>
  <c r="F3" i="22"/>
  <c r="E3" i="22" s="1"/>
  <c r="K42" i="24" l="1"/>
  <c r="K47" i="24"/>
  <c r="K46" i="24"/>
  <c r="K45" i="24"/>
  <c r="K44" i="24"/>
  <c r="K43" i="24"/>
  <c r="I42" i="24"/>
  <c r="K41" i="24"/>
  <c r="K40" i="24"/>
  <c r="K39" i="24"/>
  <c r="E46" i="24"/>
  <c r="E43" i="24"/>
  <c r="E41" i="24"/>
  <c r="E40" i="24"/>
  <c r="E39" i="24"/>
  <c r="K38" i="24"/>
  <c r="K37" i="24"/>
  <c r="K35" i="24"/>
  <c r="K32" i="24"/>
  <c r="K31" i="24"/>
  <c r="K36" i="24"/>
  <c r="E35" i="24"/>
  <c r="K34" i="24"/>
  <c r="K33" i="24"/>
  <c r="E32" i="24"/>
  <c r="E31" i="24"/>
  <c r="K30" i="24"/>
  <c r="E29" i="24"/>
  <c r="K29" i="24"/>
  <c r="K27" i="24"/>
  <c r="K23" i="24"/>
  <c r="K22" i="24"/>
  <c r="I28" i="24"/>
  <c r="K25" i="24"/>
  <c r="E27" i="24"/>
  <c r="K21" i="24"/>
  <c r="E21" i="24"/>
  <c r="K20" i="24"/>
  <c r="K18" i="24"/>
  <c r="E20" i="24"/>
  <c r="I19" i="24"/>
  <c r="I17" i="24"/>
  <c r="K16" i="24"/>
  <c r="I15" i="24"/>
  <c r="K13" i="24"/>
  <c r="E18" i="24"/>
  <c r="E16" i="24"/>
  <c r="K14" i="24"/>
  <c r="E13" i="24"/>
  <c r="K12" i="24"/>
  <c r="K11" i="24"/>
  <c r="E11" i="24"/>
  <c r="I10" i="24"/>
  <c r="K9" i="24"/>
  <c r="K8" i="24"/>
  <c r="K4" i="24"/>
  <c r="K44" i="23"/>
  <c r="K43" i="23"/>
  <c r="K41" i="23"/>
  <c r="K47" i="23"/>
  <c r="K46" i="23"/>
  <c r="K45" i="23"/>
  <c r="K42" i="23"/>
  <c r="E41" i="23"/>
  <c r="K39" i="23"/>
  <c r="K32" i="23"/>
  <c r="K26" i="23"/>
  <c r="K38" i="23"/>
  <c r="E35" i="23"/>
  <c r="E32" i="23"/>
  <c r="K37" i="23"/>
  <c r="K36" i="23"/>
  <c r="K34" i="23"/>
  <c r="K33" i="23"/>
  <c r="K31" i="23"/>
  <c r="K30" i="23"/>
  <c r="K27" i="23"/>
  <c r="K25" i="23"/>
  <c r="K29" i="23"/>
  <c r="K28" i="23"/>
  <c r="K24" i="23"/>
  <c r="K23" i="23"/>
  <c r="K22" i="23"/>
  <c r="K21" i="23"/>
  <c r="K19" i="23"/>
  <c r="K17" i="23"/>
  <c r="K13" i="23"/>
  <c r="K20" i="23"/>
  <c r="E19" i="23"/>
  <c r="K18" i="23"/>
  <c r="K16" i="23"/>
  <c r="K15" i="23"/>
  <c r="K14" i="23"/>
  <c r="K12" i="23"/>
  <c r="K10" i="23"/>
  <c r="K9" i="23"/>
  <c r="K8" i="23"/>
  <c r="K7" i="23"/>
  <c r="K6" i="23"/>
  <c r="K5" i="23"/>
  <c r="K3" i="23"/>
  <c r="I3" i="23"/>
  <c r="E4" i="22"/>
  <c r="E13" i="22"/>
  <c r="E11" i="22"/>
  <c r="E16" i="22"/>
  <c r="E22" i="22"/>
  <c r="E47" i="22"/>
  <c r="E38" i="22"/>
  <c r="E45" i="22"/>
  <c r="E43" i="22"/>
  <c r="E42" i="22"/>
  <c r="E28" i="22"/>
  <c r="E27" i="22"/>
  <c r="E26" i="22"/>
  <c r="E25" i="22"/>
  <c r="E24" i="22"/>
  <c r="E19" i="22"/>
  <c r="E18" i="22"/>
  <c r="E17" i="22"/>
  <c r="E15" i="22"/>
</calcChain>
</file>

<file path=xl/sharedStrings.xml><?xml version="1.0" encoding="utf-8"?>
<sst xmlns="http://schemas.openxmlformats.org/spreadsheetml/2006/main" count="280" uniqueCount="77">
  <si>
    <t>Detectors</t>
    <phoneticPr fontId="2" type="noConversion"/>
  </si>
  <si>
    <t>Recall</t>
    <phoneticPr fontId="2" type="noConversion"/>
  </si>
  <si>
    <t>EOD</t>
    <phoneticPr fontId="2" type="noConversion"/>
  </si>
  <si>
    <t>Faster RCNN</t>
    <phoneticPr fontId="2" type="noConversion"/>
  </si>
  <si>
    <t>Cascade RCNN</t>
    <phoneticPr fontId="2" type="noConversion"/>
  </si>
  <si>
    <t>ALFNet</t>
    <phoneticPr fontId="2" type="noConversion"/>
  </si>
  <si>
    <t>CSP</t>
    <phoneticPr fontId="2" type="noConversion"/>
  </si>
  <si>
    <t>MGAN</t>
    <phoneticPr fontId="2" type="noConversion"/>
  </si>
  <si>
    <t>PRNet</t>
    <phoneticPr fontId="2" type="noConversion"/>
  </si>
  <si>
    <t>YOLOX</t>
  </si>
  <si>
    <t>YOLOX</t>
    <phoneticPr fontId="2" type="noConversion"/>
  </si>
  <si>
    <t>RetinaNet</t>
  </si>
  <si>
    <t>RetinaNet</t>
    <phoneticPr fontId="2" type="noConversion"/>
  </si>
  <si>
    <t>Faster RCNN</t>
  </si>
  <si>
    <t>Cascade RCNN</t>
  </si>
  <si>
    <t>ALFNet</t>
  </si>
  <si>
    <t>CSP</t>
  </si>
  <si>
    <t>MGAN</t>
  </si>
  <si>
    <t>PRNet</t>
  </si>
  <si>
    <t>level</t>
    <phoneticPr fontId="2" type="noConversion"/>
  </si>
  <si>
    <t>Average</t>
    <phoneticPr fontId="2" type="noConversion"/>
  </si>
  <si>
    <t>"Male" Performance</t>
  </si>
  <si>
    <t>"Female" Performance</t>
  </si>
  <si>
    <t>Male_TP</t>
  </si>
  <si>
    <t>Female_TP</t>
  </si>
  <si>
    <t>"Adult" Performance</t>
  </si>
  <si>
    <t>"Child" Performance</t>
  </si>
  <si>
    <t>Male_Total</t>
  </si>
  <si>
    <t>Female_Total</t>
  </si>
  <si>
    <t>Adult_Total</t>
  </si>
  <si>
    <t>Adult_TP</t>
  </si>
  <si>
    <t>Child_Total</t>
  </si>
  <si>
    <t>Child_TP</t>
  </si>
  <si>
    <t>"LS" Performance</t>
  </si>
  <si>
    <t>"DS" Performance</t>
  </si>
  <si>
    <t>LS_Total</t>
  </si>
  <si>
    <t>LS_TP</t>
  </si>
  <si>
    <t>DS_Total</t>
  </si>
  <si>
    <t>DS_TP</t>
  </si>
  <si>
    <t>LS_MR</t>
    <phoneticPr fontId="2" type="noConversion"/>
  </si>
  <si>
    <t>DS_MR</t>
    <phoneticPr fontId="2" type="noConversion"/>
  </si>
  <si>
    <t>Overall</t>
    <phoneticPr fontId="2" type="noConversion"/>
  </si>
  <si>
    <t>p-value</t>
    <phoneticPr fontId="2" type="noConversion"/>
  </si>
  <si>
    <t>LS_MR</t>
  </si>
  <si>
    <t>DS_MR</t>
  </si>
  <si>
    <t>Metrics</t>
    <phoneticPr fontId="2" type="noConversion"/>
  </si>
  <si>
    <t>Adult_MR</t>
  </si>
  <si>
    <t>Child_MR</t>
  </si>
  <si>
    <t>Male_MR</t>
  </si>
  <si>
    <t>Female_MR</t>
  </si>
  <si>
    <t>Level4</t>
    <phoneticPr fontId="2" type="noConversion"/>
  </si>
  <si>
    <t>Level3</t>
    <phoneticPr fontId="2" type="noConversion"/>
  </si>
  <si>
    <t>Level2</t>
    <phoneticPr fontId="2" type="noConversion"/>
  </si>
  <si>
    <t>Level1</t>
    <phoneticPr fontId="2" type="noConversion"/>
  </si>
  <si>
    <t>Level0</t>
    <phoneticPr fontId="2" type="noConversion"/>
  </si>
  <si>
    <t>Male</t>
    <phoneticPr fontId="2" type="noConversion"/>
  </si>
  <si>
    <t>Female</t>
    <phoneticPr fontId="2" type="noConversion"/>
  </si>
  <si>
    <t>Adult</t>
    <phoneticPr fontId="2" type="noConversion"/>
  </si>
  <si>
    <t>Child</t>
    <phoneticPr fontId="2" type="noConversion"/>
  </si>
  <si>
    <t>XL Toolbox Settings</t>
  </si>
  <si>
    <t>export_preset</t>
  </si>
  <si>
    <t>export_path</t>
  </si>
  <si>
    <t xml:space="preserve">   </t>
    <phoneticPr fontId="2" type="noConversion"/>
  </si>
  <si>
    <t>&lt;?xml version="1.0" encoding="utf-16"?&gt;_x000D_
&lt;Preset xmlns:xsd="http://www.w3.org/2001/XMLSchema" xmlns:xsi="http://www.w3.org/2001/XMLSchema-instance"&gt;_x000D_
  &lt;Name&gt;Png, 300 dpi, RGB, Transparent canvas&lt;/Name&gt;_x000D_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&lt;ColorProfile&gt;Dell_U2723QE_DCIP3_v2&lt;/ColorProfile&gt;_x000D_
&lt;/Preset&gt;</t>
  </si>
  <si>
    <t>L1</t>
    <phoneticPr fontId="2" type="noConversion"/>
  </si>
  <si>
    <t>L5</t>
    <phoneticPr fontId="2" type="noConversion"/>
  </si>
  <si>
    <t>L4</t>
    <phoneticPr fontId="2" type="noConversion"/>
  </si>
  <si>
    <t>L3</t>
    <phoneticPr fontId="2" type="noConversion"/>
  </si>
  <si>
    <t>L2</t>
    <phoneticPr fontId="2" type="noConversion"/>
  </si>
  <si>
    <t>L5 (Level 5)</t>
    <phoneticPr fontId="2" type="noConversion"/>
  </si>
  <si>
    <t>L4 (Level 4)</t>
    <phoneticPr fontId="2" type="noConversion"/>
  </si>
  <si>
    <t>L3 (Level 3)</t>
    <phoneticPr fontId="2" type="noConversion"/>
  </si>
  <si>
    <t>L2 (Level 2)</t>
    <phoneticPr fontId="2" type="noConversion"/>
  </si>
  <si>
    <t>L1 (Level 1)</t>
    <phoneticPr fontId="2" type="noConversion"/>
  </si>
  <si>
    <t>Light-skin</t>
    <phoneticPr fontId="2" type="noConversion"/>
  </si>
  <si>
    <t>Dark-skin</t>
    <phoneticPr fontId="2" type="noConversion"/>
  </si>
  <si>
    <t>D:\课程笔记\Fairness Testing\Experiment Results\Results\chart\brightness_EOD_MR.png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</si>
</sst>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C0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 tint="-0.249977111117893"/>
      <name val="Times New Roman"/>
      <family val="1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5" xfId="0" applyFont="1" applyBorder="1"/>
    <xf numFmtId="0" fontId="1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176" fontId="1" fillId="0" borderId="10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176" fontId="5" fillId="0" borderId="0" xfId="0" applyNumberFormat="1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1" fillId="0" borderId="6" xfId="0" applyFont="1" applyBorder="1"/>
    <xf numFmtId="177" fontId="1" fillId="0" borderId="15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176" fontId="1" fillId="0" borderId="15" xfId="0" applyNumberFormat="1" applyFont="1" applyBorder="1" applyAlignment="1">
      <alignment horizontal="center" vertical="center"/>
    </xf>
    <xf numFmtId="176" fontId="1" fillId="0" borderId="0" xfId="0" applyNumberFormat="1" applyFont="1"/>
    <xf numFmtId="176" fontId="1" fillId="0" borderId="0" xfId="0" applyNumberFormat="1" applyFont="1" applyAlignment="1">
      <alignment horizontal="center"/>
    </xf>
    <xf numFmtId="176" fontId="1" fillId="0" borderId="1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/>
    <xf numFmtId="176" fontId="3" fillId="0" borderId="3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1" fillId="3" borderId="14" xfId="0" applyNumberFormat="1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/>
    </xf>
    <xf numFmtId="176" fontId="3" fillId="3" borderId="2" xfId="0" applyNumberFormat="1" applyFont="1" applyFill="1" applyBorder="1" applyAlignment="1">
      <alignment horizontal="center"/>
    </xf>
    <xf numFmtId="176" fontId="5" fillId="3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76" fontId="1" fillId="0" borderId="7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7" fontId="1" fillId="0" borderId="12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Border="1"/>
    <xf numFmtId="0" fontId="3" fillId="0" borderId="2" xfId="0" applyFont="1" applyBorder="1"/>
    <xf numFmtId="176" fontId="1" fillId="0" borderId="6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  <color rgb="FFCCCCCC"/>
      <color rgb="FF999999"/>
      <color rgb="FF666666"/>
      <color rgb="FF333333"/>
      <color rgb="FF7B7B7B"/>
      <color rgb="FFFFCCCC"/>
      <color rgb="FFFF9999"/>
      <color rgb="FF0000FF"/>
      <color rgb="FF6B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Skin</a:t>
            </a:r>
            <a:r>
              <a:rPr lang="en-US" sz="1400" baseline="0"/>
              <a:t> </a:t>
            </a:r>
            <a:r>
              <a:rPr lang="en-US" sz="1400"/>
              <a:t>Tone</a:t>
            </a:r>
          </a:p>
        </c:rich>
      </c:tx>
      <c:layout>
        <c:manualLayout>
          <c:xMode val="edge"/>
          <c:yMode val="edge"/>
          <c:x val="0.4031873800662848"/>
          <c:y val="3.677692556685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'Contrast-Skin'!$O$32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'Contrast-Skin'!$P$31:$Q$31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'Contrast-Skin'!$P$32:$Q$32</c:f>
              <c:numCache>
                <c:formatCode>General</c:formatCode>
                <c:ptCount val="2"/>
                <c:pt idx="0">
                  <c:v>0.41847826086956519</c:v>
                </c:pt>
                <c:pt idx="1">
                  <c:v>0.31018518518518523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3-438C-BF07-073990AF9701}"/>
            </c:ext>
          </c:extLst>
        </c:ser>
        <c:ser>
          <c:idx val="1"/>
          <c:order val="1"/>
          <c:tx>
            <c:strRef>
              <c:f>'Contrast-Skin'!$O$33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'Contrast-Skin'!$P$31:$Q$31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'Contrast-Skin'!$P$33:$Q$33</c:f>
              <c:numCache>
                <c:formatCode>General</c:formatCode>
                <c:ptCount val="2"/>
                <c:pt idx="0">
                  <c:v>0.26517543859649118</c:v>
                </c:pt>
                <c:pt idx="1">
                  <c:v>0.37529069767441858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3-438C-BF07-073990AF9701}"/>
            </c:ext>
          </c:extLst>
        </c:ser>
        <c:ser>
          <c:idx val="2"/>
          <c:order val="2"/>
          <c:tx>
            <c:strRef>
              <c:f>'Contrast-Skin'!$O$34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'Contrast-Skin'!$P$31:$Q$31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'Contrast-Skin'!$P$34:$Q$34</c:f>
              <c:numCache>
                <c:formatCode>General</c:formatCode>
                <c:ptCount val="2"/>
                <c:pt idx="0">
                  <c:v>0.32645750988142297</c:v>
                </c:pt>
                <c:pt idx="1">
                  <c:v>0.35038610038610041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3-438C-BF07-073990AF9701}"/>
            </c:ext>
          </c:extLst>
        </c:ser>
        <c:ser>
          <c:idx val="3"/>
          <c:order val="3"/>
          <c:tx>
            <c:strRef>
              <c:f>'Contrast-Skin'!$O$35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'Contrast-Skin'!$P$31:$Q$31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'Contrast-Skin'!$P$35:$Q$35</c:f>
              <c:numCache>
                <c:formatCode>General</c:formatCode>
                <c:ptCount val="2"/>
                <c:pt idx="0">
                  <c:v>0.5056532663316583</c:v>
                </c:pt>
                <c:pt idx="1">
                  <c:v>0.59558823529411764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3-438C-BF07-073990AF9701}"/>
            </c:ext>
          </c:extLst>
        </c:ser>
        <c:ser>
          <c:idx val="4"/>
          <c:order val="4"/>
          <c:tx>
            <c:strRef>
              <c:f>'Contrast-Skin'!$O$36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'Contrast-Skin'!$P$31:$Q$31</c:f>
              <c:strCache>
                <c:ptCount val="2"/>
                <c:pt idx="0">
                  <c:v>Light-skin</c:v>
                </c:pt>
                <c:pt idx="1">
                  <c:v>Dark-skin</c:v>
                </c:pt>
              </c:strCache>
            </c:strRef>
          </c:cat>
          <c:val>
            <c:numRef>
              <c:f>'Contrast-Skin'!$P$36:$Q$36</c:f>
              <c:numCache>
                <c:formatCode>General</c:formatCode>
                <c:ptCount val="2"/>
                <c:pt idx="0">
                  <c:v>0.42763157894736847</c:v>
                </c:pt>
                <c:pt idx="1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3-438C-BF07-073990AF9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78143"/>
        <c:axId val="1058868111"/>
      </c:lineChart>
      <c:catAx>
        <c:axId val="1149778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058868111"/>
        <c:crosses val="autoZero"/>
        <c:auto val="1"/>
        <c:lblAlgn val="ctr"/>
        <c:lblOffset val="100"/>
        <c:noMultiLvlLbl val="0"/>
      </c:catAx>
      <c:valAx>
        <c:axId val="105886811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3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149778143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altLang="zh-CN" sz="1300" b="1" i="0" u="none" strike="noStrike" kern="1200" baseline="0">
          <a:solidFill>
            <a:sysClr val="windowText" lastClr="000000"/>
          </a:solidFill>
          <a:latin typeface="Candara" panose="020E0502030303020204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altLang="zh-CN" sz="1400" b="1">
                <a:solidFill>
                  <a:sysClr val="windowText" lastClr="000000"/>
                </a:solidFill>
                <a:latin typeface="Candara" panose="020E0502030303020204" pitchFamily="34" charset="0"/>
              </a:rPr>
              <a:t>Gender</a:t>
            </a:r>
          </a:p>
        </c:rich>
      </c:tx>
      <c:layout>
        <c:manualLayout>
          <c:xMode val="edge"/>
          <c:yMode val="edge"/>
          <c:x val="0.35545124653763283"/>
          <c:y val="4.51514233797698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011491581348162"/>
          <c:y val="6.8501211387038158E-2"/>
          <c:w val="0.50900664142055119"/>
          <c:h val="0.27174303452453052"/>
        </c:manualLayout>
      </c:layout>
      <c:lineChart>
        <c:grouping val="standard"/>
        <c:varyColors val="0"/>
        <c:ser>
          <c:idx val="0"/>
          <c:order val="0"/>
          <c:tx>
            <c:strRef>
              <c:f>'Contrast-Gender'!$N$36</c:f>
              <c:strCache>
                <c:ptCount val="1"/>
                <c:pt idx="0">
                  <c:v>L5 (Level 5)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'Contrast-Gender'!$O$35:$P$35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'Contrast-Gender'!$O$36:$P$36</c:f>
              <c:numCache>
                <c:formatCode>General</c:formatCode>
                <c:ptCount val="2"/>
                <c:pt idx="0">
                  <c:v>0.24841772151898733</c:v>
                </c:pt>
                <c:pt idx="1">
                  <c:v>0.2161949685534591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8-436D-AFB2-25E7A5C05052}"/>
            </c:ext>
          </c:extLst>
        </c:ser>
        <c:ser>
          <c:idx val="1"/>
          <c:order val="1"/>
          <c:tx>
            <c:strRef>
              <c:f>'Contrast-Gender'!$N$37</c:f>
              <c:strCache>
                <c:ptCount val="1"/>
                <c:pt idx="0">
                  <c:v>L4 (Level 4)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'Contrast-Gender'!$O$35:$P$35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'Contrast-Gender'!$O$37:$P$37</c:f>
              <c:numCache>
                <c:formatCode>General</c:formatCode>
                <c:ptCount val="2"/>
                <c:pt idx="0">
                  <c:v>0.25401148969889065</c:v>
                </c:pt>
                <c:pt idx="1">
                  <c:v>0.2513379204892966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8-436D-AFB2-25E7A5C05052}"/>
            </c:ext>
          </c:extLst>
        </c:ser>
        <c:ser>
          <c:idx val="2"/>
          <c:order val="2"/>
          <c:tx>
            <c:strRef>
              <c:f>'Contrast-Gender'!$N$38</c:f>
              <c:strCache>
                <c:ptCount val="1"/>
                <c:pt idx="0">
                  <c:v>L3 (Level 3)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'Contrast-Gender'!$O$35:$P$35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'Contrast-Gender'!$O$38:$P$38</c:f>
              <c:numCache>
                <c:formatCode>General</c:formatCode>
                <c:ptCount val="2"/>
                <c:pt idx="0">
                  <c:v>0.21126615342315092</c:v>
                </c:pt>
                <c:pt idx="1">
                  <c:v>0.240770725388601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8-436D-AFB2-25E7A5C05052}"/>
            </c:ext>
          </c:extLst>
        </c:ser>
        <c:ser>
          <c:idx val="3"/>
          <c:order val="3"/>
          <c:tx>
            <c:strRef>
              <c:f>'Contrast-Gender'!$N$39</c:f>
              <c:strCache>
                <c:ptCount val="1"/>
                <c:pt idx="0">
                  <c:v>L2 (Level 2)</c:v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'Contrast-Gender'!$O$35:$P$35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'Contrast-Gender'!$O$39:$P$39</c:f>
              <c:numCache>
                <c:formatCode>General</c:formatCode>
                <c:ptCount val="2"/>
                <c:pt idx="0">
                  <c:v>0.2434446436575527</c:v>
                </c:pt>
                <c:pt idx="1">
                  <c:v>0.23385784047748237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8-436D-AFB2-25E7A5C05052}"/>
            </c:ext>
          </c:extLst>
        </c:ser>
        <c:ser>
          <c:idx val="4"/>
          <c:order val="4"/>
          <c:tx>
            <c:strRef>
              <c:f>'Contrast-Gender'!$N$40</c:f>
              <c:strCache>
                <c:ptCount val="1"/>
                <c:pt idx="0">
                  <c:v>L1 (Level 1)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cat>
            <c:strRef>
              <c:f>'Contrast-Gender'!$O$35:$P$35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'Contrast-Gender'!$O$40:$P$40</c:f>
              <c:numCache>
                <c:formatCode>General</c:formatCode>
                <c:ptCount val="2"/>
                <c:pt idx="0" formatCode="0.0000_ ">
                  <c:v>0.20637254901960789</c:v>
                </c:pt>
                <c:pt idx="1">
                  <c:v>0.30575117370892024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8-436D-AFB2-25E7A5C0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02527"/>
        <c:axId val="1942080927"/>
      </c:lineChart>
      <c:catAx>
        <c:axId val="194210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942080927"/>
        <c:crosses val="autoZero"/>
        <c:auto val="1"/>
        <c:lblAlgn val="ctr"/>
        <c:lblOffset val="100"/>
        <c:noMultiLvlLbl val="0"/>
      </c:catAx>
      <c:valAx>
        <c:axId val="19420809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Candara" panose="020E0502030303020204" pitchFamily="34" charset="0"/>
                  </a:rPr>
                  <a:t>Average MR</a:t>
                </a:r>
                <a:endParaRPr lang="zh-CN" altLang="zh-CN" sz="1400" b="1" i="0" u="none" strike="noStrike" kern="1200" baseline="0">
                  <a:solidFill>
                    <a:sysClr val="windowText" lastClr="000000"/>
                  </a:solidFill>
                  <a:effectLst/>
                  <a:latin typeface="Candara" panose="020E0502030303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827733452471493E-2"/>
              <c:y val="0.12061356756684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942102527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54423944134338"/>
          <c:y val="0.85098681573641755"/>
          <c:w val="0.64266818532929759"/>
          <c:h val="0.11507092761737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Age</a:t>
            </a:r>
          </a:p>
        </c:rich>
      </c:tx>
      <c:layout>
        <c:manualLayout>
          <c:xMode val="edge"/>
          <c:yMode val="edge"/>
          <c:x val="0.49014997727816428"/>
          <c:y val="2.6055480268421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982374803981146"/>
          <c:y val="0.14105180661909969"/>
          <c:w val="0.81177106261519283"/>
          <c:h val="0.69109148203177295"/>
        </c:manualLayout>
      </c:layout>
      <c:lineChart>
        <c:grouping val="standard"/>
        <c:varyColors val="0"/>
        <c:ser>
          <c:idx val="0"/>
          <c:order val="0"/>
          <c:tx>
            <c:strRef>
              <c:f>'Contrast-Age'!$P$14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'Contrast-Age'!$Q$14:$U$14</c:f>
              <c:numCache>
                <c:formatCode>General</c:formatCode>
                <c:ptCount val="5"/>
                <c:pt idx="0">
                  <c:v>-7.0621468926553743E-2</c:v>
                </c:pt>
                <c:pt idx="1">
                  <c:v>-0.23700451703802061</c:v>
                </c:pt>
                <c:pt idx="2">
                  <c:v>-0.22765281173594132</c:v>
                </c:pt>
                <c:pt idx="3">
                  <c:v>-0.32552530455400208</c:v>
                </c:pt>
                <c:pt idx="4">
                  <c:v>-0.3555023923444976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F43-977E-2A0D0E8A17E3}"/>
            </c:ext>
          </c:extLst>
        </c:ser>
        <c:ser>
          <c:idx val="1"/>
          <c:order val="1"/>
          <c:tx>
            <c:strRef>
              <c:f>'Contrast-Age'!$P$15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'Contrast-Age'!$Q$15:$U$15</c:f>
              <c:numCache>
                <c:formatCode>General</c:formatCode>
                <c:ptCount val="5"/>
                <c:pt idx="0">
                  <c:v>-0.15536723163841815</c:v>
                </c:pt>
                <c:pt idx="1">
                  <c:v>-0.23382099365694964</c:v>
                </c:pt>
                <c:pt idx="2">
                  <c:v>-0.24456669383319751</c:v>
                </c:pt>
                <c:pt idx="3">
                  <c:v>-0.37290491374376589</c:v>
                </c:pt>
                <c:pt idx="4">
                  <c:v>-0.36835269993164726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F-4F43-977E-2A0D0E8A17E3}"/>
            </c:ext>
          </c:extLst>
        </c:ser>
        <c:ser>
          <c:idx val="2"/>
          <c:order val="2"/>
          <c:tx>
            <c:strRef>
              <c:f>'Contrast-Age'!$P$16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'Contrast-Age'!$Q$16:$U$16</c:f>
              <c:numCache>
                <c:formatCode>General</c:formatCode>
                <c:ptCount val="5"/>
                <c:pt idx="0">
                  <c:v>-0.28813559322033899</c:v>
                </c:pt>
                <c:pt idx="1">
                  <c:v>-0.19440632316761719</c:v>
                </c:pt>
                <c:pt idx="2">
                  <c:v>-0.20424069546318935</c:v>
                </c:pt>
                <c:pt idx="3">
                  <c:v>-0.26420570681056332</c:v>
                </c:pt>
                <c:pt idx="4">
                  <c:v>-0.10061517429938482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F-4F43-977E-2A0D0E8A17E3}"/>
            </c:ext>
          </c:extLst>
        </c:ser>
        <c:ser>
          <c:idx val="3"/>
          <c:order val="3"/>
          <c:tx>
            <c:strRef>
              <c:f>'Contrast-Age'!$P$17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'Contrast-Age'!$Q$17:$U$17</c:f>
              <c:numCache>
                <c:formatCode>General</c:formatCode>
                <c:ptCount val="5"/>
                <c:pt idx="0">
                  <c:v>-0.27118644067796616</c:v>
                </c:pt>
                <c:pt idx="1">
                  <c:v>-0.21749429513981333</c:v>
                </c:pt>
                <c:pt idx="2">
                  <c:v>-0.21297201847324099</c:v>
                </c:pt>
                <c:pt idx="3">
                  <c:v>-0.27896329000081765</c:v>
                </c:pt>
                <c:pt idx="4">
                  <c:v>-0.14306220095693778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6F-4F43-977E-2A0D0E8A17E3}"/>
            </c:ext>
          </c:extLst>
        </c:ser>
        <c:ser>
          <c:idx val="4"/>
          <c:order val="4"/>
          <c:tx>
            <c:strRef>
              <c:f>'Contrast-Age'!$P$18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'Contrast-Age'!$Q$18:$U$18</c:f>
              <c:numCache>
                <c:formatCode>General</c:formatCode>
                <c:ptCount val="5"/>
                <c:pt idx="0">
                  <c:v>-0.64971751412429379</c:v>
                </c:pt>
                <c:pt idx="1">
                  <c:v>-0.18497573506137938</c:v>
                </c:pt>
                <c:pt idx="2">
                  <c:v>-0.22108122792719376</c:v>
                </c:pt>
                <c:pt idx="3">
                  <c:v>-0.10193361131550976</c:v>
                </c:pt>
                <c:pt idx="4">
                  <c:v>0.10704032809295971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6F-4F43-977E-2A0D0E8A17E3}"/>
            </c:ext>
          </c:extLst>
        </c:ser>
        <c:ser>
          <c:idx val="5"/>
          <c:order val="5"/>
          <c:tx>
            <c:strRef>
              <c:f>'Contrast-Age'!$P$19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'Contrast-Age'!$Q$19:$U$19</c:f>
              <c:numCache>
                <c:formatCode>General</c:formatCode>
                <c:ptCount val="5"/>
                <c:pt idx="0">
                  <c:v>-0.58192090395480223</c:v>
                </c:pt>
                <c:pt idx="1">
                  <c:v>-0.10468032785948622</c:v>
                </c:pt>
                <c:pt idx="2">
                  <c:v>-0.18186634066829666</c:v>
                </c:pt>
                <c:pt idx="3">
                  <c:v>-0.1025263674270297</c:v>
                </c:pt>
                <c:pt idx="4">
                  <c:v>0.20129870129870131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6F-4F43-977E-2A0D0E8A17E3}"/>
            </c:ext>
          </c:extLst>
        </c:ser>
        <c:ser>
          <c:idx val="6"/>
          <c:order val="6"/>
          <c:tx>
            <c:strRef>
              <c:f>'Contrast-Age'!$P$20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'Contrast-Age'!$Q$20:$U$20</c:f>
              <c:numCache>
                <c:formatCode>General</c:formatCode>
                <c:ptCount val="5"/>
                <c:pt idx="0">
                  <c:v>-0.29943502824858764</c:v>
                </c:pt>
                <c:pt idx="1">
                  <c:v>-9.5552551560852073E-2</c:v>
                </c:pt>
                <c:pt idx="2">
                  <c:v>-0.17678619940233631</c:v>
                </c:pt>
                <c:pt idx="3">
                  <c:v>-0.12331371106205546</c:v>
                </c:pt>
                <c:pt idx="4">
                  <c:v>0.1760765550239235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6F-4F43-977E-2A0D0E8A17E3}"/>
            </c:ext>
          </c:extLst>
        </c:ser>
        <c:ser>
          <c:idx val="7"/>
          <c:order val="7"/>
          <c:tx>
            <c:strRef>
              <c:f>'Contrast-Age'!$P$21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'Contrast-Age'!$Q$13:$U$13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'Contrast-Age'!$Q$21:$U$21</c:f>
              <c:numCache>
                <c:formatCode>General</c:formatCode>
                <c:ptCount val="5"/>
                <c:pt idx="0">
                  <c:v>-0.55084745762711862</c:v>
                </c:pt>
                <c:pt idx="1">
                  <c:v>-0.19250717892521235</c:v>
                </c:pt>
                <c:pt idx="2">
                  <c:v>-0.22765281173594132</c:v>
                </c:pt>
                <c:pt idx="3">
                  <c:v>-6.2382470770991738E-2</c:v>
                </c:pt>
                <c:pt idx="4">
                  <c:v>8.0792891319207083E-2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6F-4F43-977E-2A0D0E8A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32512"/>
        <c:axId val="1494532928"/>
      </c:lineChart>
      <c:catAx>
        <c:axId val="14945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494532928"/>
        <c:crosses val="autoZero"/>
        <c:auto val="1"/>
        <c:lblAlgn val="ctr"/>
        <c:lblOffset val="100"/>
        <c:noMultiLvlLbl val="0"/>
      </c:catAx>
      <c:valAx>
        <c:axId val="1494532928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494532512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Age</a:t>
            </a:r>
            <a:endParaRPr lang="zh-CN" sz="1400"/>
          </a:p>
        </c:rich>
      </c:tx>
      <c:layout>
        <c:manualLayout>
          <c:xMode val="edge"/>
          <c:yMode val="edge"/>
          <c:x val="0.43774112335632609"/>
          <c:y val="2.6675398197329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40917999944627"/>
          <c:y val="0.16654071481176319"/>
          <c:w val="0.73363587864522417"/>
          <c:h val="0.54854737552208543"/>
        </c:manualLayout>
      </c:layout>
      <c:lineChart>
        <c:grouping val="standard"/>
        <c:varyColors val="0"/>
        <c:ser>
          <c:idx val="0"/>
          <c:order val="0"/>
          <c:tx>
            <c:strRef>
              <c:f>'Contrast-Age'!$Y$14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rgbClr val="CCCC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CCCC"/>
              </a:solidFill>
              <a:ln w="9525">
                <a:solidFill>
                  <a:srgbClr val="CCCCCC"/>
                </a:solidFill>
              </a:ln>
              <a:effectLst/>
            </c:spPr>
          </c:marker>
          <c:cat>
            <c:strRef>
              <c:f>'Contrast-Age'!$Z$13:$AA$13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'Contrast-Age'!$Z$14:$AA$14</c:f>
              <c:numCache>
                <c:formatCode>General</c:formatCode>
                <c:ptCount val="2"/>
                <c:pt idx="0">
                  <c:v>0.26659604519774016</c:v>
                </c:pt>
                <c:pt idx="1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5-4385-AB72-95443006DC75}"/>
            </c:ext>
          </c:extLst>
        </c:ser>
        <c:ser>
          <c:idx val="1"/>
          <c:order val="1"/>
          <c:tx>
            <c:strRef>
              <c:f>'Contrast-Age'!$Y$15</c:f>
              <c:strCache>
                <c:ptCount val="1"/>
                <c:pt idx="0">
                  <c:v>L4</c:v>
                </c:pt>
              </c:strCache>
            </c:strRef>
          </c:tx>
          <c:spPr>
            <a:ln w="28575" cap="rnd">
              <a:solidFill>
                <a:srgbClr val="99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99999"/>
              </a:solidFill>
              <a:ln w="9525">
                <a:solidFill>
                  <a:srgbClr val="999999"/>
                </a:solidFill>
              </a:ln>
              <a:effectLst/>
            </c:spPr>
          </c:marker>
          <c:cat>
            <c:strRef>
              <c:f>'Contrast-Age'!$Z$13:$AA$13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'Contrast-Age'!$Z$15:$AA$15</c:f>
              <c:numCache>
                <c:formatCode>General</c:formatCode>
                <c:ptCount val="2"/>
                <c:pt idx="0">
                  <c:v>0.26856207813458788</c:v>
                </c:pt>
                <c:pt idx="1">
                  <c:v>0.4511173184357542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5-4385-AB72-95443006DC75}"/>
            </c:ext>
          </c:extLst>
        </c:ser>
        <c:ser>
          <c:idx val="2"/>
          <c:order val="2"/>
          <c:tx>
            <c:strRef>
              <c:f>'Contrast-Age'!$Y$16</c:f>
              <c:strCache>
                <c:ptCount val="1"/>
                <c:pt idx="0">
                  <c:v>L3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 w="9525">
                <a:solidFill>
                  <a:srgbClr val="666666"/>
                </a:solidFill>
              </a:ln>
              <a:effectLst/>
            </c:spPr>
          </c:marker>
          <c:cat>
            <c:strRef>
              <c:f>'Contrast-Age'!$Z$13:$AA$13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'Contrast-Age'!$Z$16:$AA$16</c:f>
              <c:numCache>
                <c:formatCode>General</c:formatCode>
                <c:ptCount val="2"/>
                <c:pt idx="0">
                  <c:v>0.27067542787286059</c:v>
                </c:pt>
                <c:pt idx="1">
                  <c:v>0.48277777777777775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5-4385-AB72-95443006DC75}"/>
            </c:ext>
          </c:extLst>
        </c:ser>
        <c:ser>
          <c:idx val="3"/>
          <c:order val="3"/>
          <c:tx>
            <c:strRef>
              <c:f>'Contrast-Age'!$Y$17</c:f>
              <c:strCache>
                <c:ptCount val="1"/>
                <c:pt idx="0">
                  <c:v>L2</c:v>
                </c:pt>
              </c:strCache>
            </c:strRef>
          </c:tx>
          <c:spPr>
            <a:ln w="28575" cap="rnd">
              <a:solidFill>
                <a:srgbClr val="3333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3333"/>
              </a:solidFill>
              <a:ln w="9525">
                <a:solidFill>
                  <a:srgbClr val="333333"/>
                </a:solidFill>
              </a:ln>
              <a:effectLst/>
            </c:spPr>
          </c:marker>
          <c:cat>
            <c:strRef>
              <c:f>'Contrast-Age'!$Z$13:$AA$13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'Contrast-Age'!$Z$17:$AA$17</c:f>
              <c:numCache>
                <c:formatCode>General</c:formatCode>
                <c:ptCount val="2"/>
                <c:pt idx="0">
                  <c:v>0.29217255334805003</c:v>
                </c:pt>
                <c:pt idx="1">
                  <c:v>0.49614197530864201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5-4385-AB72-95443006DC75}"/>
            </c:ext>
          </c:extLst>
        </c:ser>
        <c:ser>
          <c:idx val="4"/>
          <c:order val="4"/>
          <c:tx>
            <c:strRef>
              <c:f>'Contrast-Age'!$Y$18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</c:spPr>
          </c:marker>
          <c:cat>
            <c:strRef>
              <c:f>'Contrast-Age'!$Z$13:$AA$13</c:f>
              <c:strCache>
                <c:ptCount val="2"/>
                <c:pt idx="0">
                  <c:v>Adult</c:v>
                </c:pt>
                <c:pt idx="1">
                  <c:v>Child</c:v>
                </c:pt>
              </c:strCache>
            </c:strRef>
          </c:cat>
          <c:val>
            <c:numRef>
              <c:f>'Contrast-Age'!$Z$18:$AA$18</c:f>
              <c:numCache>
                <c:formatCode>General</c:formatCode>
                <c:ptCount val="2"/>
                <c:pt idx="0">
                  <c:v>0.31334586466165415</c:v>
                </c:pt>
                <c:pt idx="1">
                  <c:v>0.36363636363636365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5-4385-AB72-95443006D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665711"/>
        <c:axId val="984614271"/>
      </c:lineChart>
      <c:catAx>
        <c:axId val="115866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984614271"/>
        <c:crosses val="autoZero"/>
        <c:auto val="1"/>
        <c:lblAlgn val="ctr"/>
        <c:lblOffset val="100"/>
        <c:noMultiLvlLbl val="0"/>
      </c:catAx>
      <c:valAx>
        <c:axId val="98461427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1158665711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="1">
          <a:solidFill>
            <a:sysClr val="windowText" lastClr="000000"/>
          </a:solidFill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Cambria Math" panose="02040503050406030204" pitchFamily="18" charset="0"/>
                <a:cs typeface="+mn-cs"/>
              </a:defRPr>
            </a:pPr>
            <a:r>
              <a:rPr lang="en-US" sz="1400"/>
              <a:t>Skin</a:t>
            </a:r>
            <a:r>
              <a:rPr lang="en-US" sz="1400" baseline="0"/>
              <a:t> </a:t>
            </a:r>
            <a:r>
              <a:rPr lang="en-US" sz="1400"/>
              <a:t>Tone</a:t>
            </a:r>
            <a:endParaRPr lang="zh-CN" sz="1400"/>
          </a:p>
        </c:rich>
      </c:tx>
      <c:layout>
        <c:manualLayout>
          <c:xMode val="edge"/>
          <c:yMode val="edge"/>
          <c:x val="0.66978785180180378"/>
          <c:y val="1.4773541448868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51782727688634966"/>
          <c:y val="9.7129211454841449E-2"/>
          <c:w val="0.44507947853653973"/>
          <c:h val="0.54869738529907353"/>
        </c:manualLayout>
      </c:layout>
      <c:lineChart>
        <c:grouping val="standard"/>
        <c:varyColors val="0"/>
        <c:ser>
          <c:idx val="0"/>
          <c:order val="0"/>
          <c:tx>
            <c:strRef>
              <c:f>'Contrast-Skin'!$O$14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'Contrast-Skin'!$P$14:$T$14</c:f>
              <c:numCache>
                <c:formatCode>General</c:formatCode>
                <c:ptCount val="5"/>
                <c:pt idx="0">
                  <c:v>-0.22544283413848631</c:v>
                </c:pt>
                <c:pt idx="1">
                  <c:v>-0.31402692778457764</c:v>
                </c:pt>
                <c:pt idx="2">
                  <c:v>-0.2547881026141896</c:v>
                </c:pt>
                <c:pt idx="3">
                  <c:v>-0.46223765888264851</c:v>
                </c:pt>
                <c:pt idx="4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E-42D7-96C8-1D8F23B8D81D}"/>
            </c:ext>
          </c:extLst>
        </c:ser>
        <c:ser>
          <c:idx val="1"/>
          <c:order val="1"/>
          <c:tx>
            <c:strRef>
              <c:f>'Contrast-Skin'!$O$15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'Contrast-Skin'!$P$15:$T$15</c:f>
              <c:numCache>
                <c:formatCode>General</c:formatCode>
                <c:ptCount val="5"/>
                <c:pt idx="0">
                  <c:v>-0.13043478260869568</c:v>
                </c:pt>
                <c:pt idx="1">
                  <c:v>-0.29064871481028154</c:v>
                </c:pt>
                <c:pt idx="2">
                  <c:v>-0.22909640300944645</c:v>
                </c:pt>
                <c:pt idx="3">
                  <c:v>-0.43637304167898316</c:v>
                </c:pt>
                <c:pt idx="4">
                  <c:v>-0.49473684210526314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E-42D7-96C8-1D8F23B8D81D}"/>
            </c:ext>
          </c:extLst>
        </c:ser>
        <c:ser>
          <c:idx val="2"/>
          <c:order val="2"/>
          <c:tx>
            <c:strRef>
              <c:f>'Contrast-Skin'!$O$16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'Contrast-Skin'!$P$16:$T$16</c:f>
              <c:numCache>
                <c:formatCode>General</c:formatCode>
                <c:ptCount val="5"/>
                <c:pt idx="0">
                  <c:v>0.13043478260869568</c:v>
                </c:pt>
                <c:pt idx="1">
                  <c:v>1.3096695226438193E-2</c:v>
                </c:pt>
                <c:pt idx="2">
                  <c:v>3.6214079692340584E-2</c:v>
                </c:pt>
                <c:pt idx="3">
                  <c:v>6.6804611291752858E-2</c:v>
                </c:pt>
                <c:pt idx="4">
                  <c:v>-0.19999999999999996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E-42D7-96C8-1D8F23B8D81D}"/>
            </c:ext>
          </c:extLst>
        </c:ser>
        <c:ser>
          <c:idx val="3"/>
          <c:order val="3"/>
          <c:tx>
            <c:strRef>
              <c:f>'Contrast-Skin'!$O$17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'Contrast-Skin'!$P$17:$T$17</c:f>
              <c:numCache>
                <c:formatCode>General</c:formatCode>
                <c:ptCount val="5"/>
                <c:pt idx="0">
                  <c:v>0.17391304347826086</c:v>
                </c:pt>
                <c:pt idx="1">
                  <c:v>9.6287229702162191E-3</c:v>
                </c:pt>
                <c:pt idx="2">
                  <c:v>3.9178506569810922E-2</c:v>
                </c:pt>
                <c:pt idx="3">
                  <c:v>4.2048477682530283E-2</c:v>
                </c:pt>
                <c:pt idx="4">
                  <c:v>-0.34736842105263155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E-42D7-96C8-1D8F23B8D81D}"/>
            </c:ext>
          </c:extLst>
        </c:ser>
        <c:ser>
          <c:idx val="4"/>
          <c:order val="4"/>
          <c:tx>
            <c:strRef>
              <c:f>'Contrast-Skin'!$O$18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'Contrast-Skin'!$P$18:$T$18</c:f>
              <c:numCache>
                <c:formatCode>General</c:formatCode>
                <c:ptCount val="5"/>
                <c:pt idx="0">
                  <c:v>0.2093397745571659</c:v>
                </c:pt>
                <c:pt idx="1">
                  <c:v>-5.7723378212974241E-2</c:v>
                </c:pt>
                <c:pt idx="2">
                  <c:v>3.0640041509606641E-2</c:v>
                </c:pt>
                <c:pt idx="3">
                  <c:v>3.8205734555128601E-2</c:v>
                </c:pt>
                <c:pt idx="4">
                  <c:v>-6.315789473684208E-2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E-42D7-96C8-1D8F23B8D81D}"/>
            </c:ext>
          </c:extLst>
        </c:ser>
        <c:ser>
          <c:idx val="5"/>
          <c:order val="5"/>
          <c:tx>
            <c:strRef>
              <c:f>'Contrast-Skin'!$O$19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'Contrast-Skin'!$P$19:$T$19</c:f>
              <c:numCache>
                <c:formatCode>General</c:formatCode>
                <c:ptCount val="5"/>
                <c:pt idx="0">
                  <c:v>0.23510466988727854</c:v>
                </c:pt>
                <c:pt idx="1">
                  <c:v>-9.4133006935944508E-2</c:v>
                </c:pt>
                <c:pt idx="2">
                  <c:v>4.1238726021334715E-2</c:v>
                </c:pt>
                <c:pt idx="3">
                  <c:v>-2.1208986107005619E-2</c:v>
                </c:pt>
                <c:pt idx="4">
                  <c:v>-0.10526315789473684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E-42D7-96C8-1D8F23B8D81D}"/>
            </c:ext>
          </c:extLst>
        </c:ser>
        <c:ser>
          <c:idx val="6"/>
          <c:order val="6"/>
          <c:tx>
            <c:strRef>
              <c:f>'Contrast-Skin'!$O$20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'Contrast-Skin'!$P$20:$T$20</c:f>
              <c:numCache>
                <c:formatCode>General</c:formatCode>
                <c:ptCount val="5"/>
                <c:pt idx="0">
                  <c:v>0.12721417069243152</c:v>
                </c:pt>
                <c:pt idx="1">
                  <c:v>-8.1509587923296545E-2</c:v>
                </c:pt>
                <c:pt idx="2">
                  <c:v>6.3908770430509521E-2</c:v>
                </c:pt>
                <c:pt idx="3">
                  <c:v>2.1061188294413252E-2</c:v>
                </c:pt>
                <c:pt idx="4">
                  <c:v>4.2105263157894757E-2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6E-42D7-96C8-1D8F23B8D81D}"/>
            </c:ext>
          </c:extLst>
        </c:ser>
        <c:ser>
          <c:idx val="7"/>
          <c:order val="7"/>
          <c:tx>
            <c:strRef>
              <c:f>'Contrast-Skin'!$O$21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'Contrast-Skin'!$P$13:$T$13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'Contrast-Skin'!$P$21:$T$21</c:f>
              <c:numCache>
                <c:formatCode>General</c:formatCode>
                <c:ptCount val="5"/>
                <c:pt idx="0">
                  <c:v>0.34621578099838968</c:v>
                </c:pt>
                <c:pt idx="1">
                  <c:v>-6.560587515299876E-2</c:v>
                </c:pt>
                <c:pt idx="2">
                  <c:v>8.1275657362613885E-2</c:v>
                </c:pt>
                <c:pt idx="3">
                  <c:v>3.2219923145137455E-2</c:v>
                </c:pt>
                <c:pt idx="4">
                  <c:v>-0.21052631578947367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6E-42D7-96C8-1D8F23B8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29664"/>
        <c:axId val="612946768"/>
      </c:lineChart>
      <c:catAx>
        <c:axId val="7076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612946768"/>
        <c:crosses val="autoZero"/>
        <c:auto val="1"/>
        <c:lblAlgn val="ctr"/>
        <c:lblOffset val="100"/>
        <c:noMultiLvlLbl val="0"/>
      </c:catAx>
      <c:valAx>
        <c:axId val="612946768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  <c:crossAx val="70762966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Cambria Math" panose="02040503050406030204" pitchFamily="18" charset="0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0065711792520893"/>
          <c:y val="0.71554579149283093"/>
          <c:w val="0.57470050386424032"/>
          <c:h val="0.24918639094685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Candara" panose="020E0502030303020204" pitchFamily="34" charset="0"/>
              <a:ea typeface="Cambria Math" panose="02040503050406030204" pitchFamily="18" charset="0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Candara" panose="020E0502030303020204" pitchFamily="34" charset="0"/>
          <a:ea typeface="Cambria Math" panose="020405030504060302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r>
              <a:rPr lang="en-US" sz="1400"/>
              <a:t>Gender</a:t>
            </a:r>
            <a:endParaRPr lang="zh-CN" sz="1400"/>
          </a:p>
        </c:rich>
      </c:tx>
      <c:layout>
        <c:manualLayout>
          <c:xMode val="edge"/>
          <c:yMode val="edge"/>
          <c:x val="0.51588816534843629"/>
          <c:y val="2.2052164790263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875195697356358"/>
          <c:y val="0.13393341993185393"/>
          <c:w val="0.7479065568713128"/>
          <c:h val="0.66689762443925615"/>
        </c:manualLayout>
      </c:layout>
      <c:lineChart>
        <c:grouping val="standard"/>
        <c:varyColors val="0"/>
        <c:ser>
          <c:idx val="0"/>
          <c:order val="0"/>
          <c:tx>
            <c:strRef>
              <c:f>'Contrast-Gender'!$N$20</c:f>
              <c:strCache>
                <c:ptCount val="1"/>
                <c:pt idx="0">
                  <c:v>YOLOX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'Contrast-Gender'!$O$20:$S$20</c:f>
              <c:numCache>
                <c:formatCode>General</c:formatCode>
                <c:ptCount val="5"/>
                <c:pt idx="0">
                  <c:v>-4.9359127458004082E-3</c:v>
                </c:pt>
                <c:pt idx="1">
                  <c:v>5.1610552962709777E-3</c:v>
                </c:pt>
                <c:pt idx="2">
                  <c:v>-1.7195088333634923E-2</c:v>
                </c:pt>
                <c:pt idx="3">
                  <c:v>1.6891174597183256E-2</c:v>
                </c:pt>
                <c:pt idx="4">
                  <c:v>-9.2626346313173125E-2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0-4948-A82E-A17EB1FB550F}"/>
            </c:ext>
          </c:extLst>
        </c:ser>
        <c:ser>
          <c:idx val="1"/>
          <c:order val="1"/>
          <c:tx>
            <c:strRef>
              <c:f>'Contrast-Gender'!$N$21</c:f>
              <c:strCache>
                <c:ptCount val="1"/>
                <c:pt idx="0">
                  <c:v>RetinaNet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'Contrast-Gender'!$O$21:$S$21</c:f>
              <c:numCache>
                <c:formatCode>General</c:formatCode>
                <c:ptCount val="5"/>
                <c:pt idx="0">
                  <c:v>1.9902873975002011E-2</c:v>
                </c:pt>
                <c:pt idx="1">
                  <c:v>-9.4303655347005577E-4</c:v>
                </c:pt>
                <c:pt idx="2">
                  <c:v>-2.926216377159907E-2</c:v>
                </c:pt>
                <c:pt idx="3">
                  <c:v>2.5478308051617105E-2</c:v>
                </c:pt>
                <c:pt idx="4">
                  <c:v>-8.1082573874620256E-2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0-4948-A82E-A17EB1FB550F}"/>
            </c:ext>
          </c:extLst>
        </c:ser>
        <c:ser>
          <c:idx val="2"/>
          <c:order val="2"/>
          <c:tx>
            <c:strRef>
              <c:f>'Contrast-Gender'!$N$22</c:f>
              <c:strCache>
                <c:ptCount val="1"/>
                <c:pt idx="0">
                  <c:v>Faster RCNN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'Contrast-Gender'!$O$22:$S$22</c:f>
              <c:numCache>
                <c:formatCode>General</c:formatCode>
                <c:ptCount val="5"/>
                <c:pt idx="0">
                  <c:v>-6.1300851843005821E-3</c:v>
                </c:pt>
                <c:pt idx="1">
                  <c:v>6.9441415419112529E-3</c:v>
                </c:pt>
                <c:pt idx="2">
                  <c:v>-1.920424935998899E-2</c:v>
                </c:pt>
                <c:pt idx="3">
                  <c:v>1.1252919389464267E-2</c:v>
                </c:pt>
                <c:pt idx="4">
                  <c:v>-5.8657829328914723E-2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0-4948-A82E-A17EB1FB550F}"/>
            </c:ext>
          </c:extLst>
        </c:ser>
        <c:ser>
          <c:idx val="3"/>
          <c:order val="3"/>
          <c:tx>
            <c:strRef>
              <c:f>'Contrast-Gender'!$N$23</c:f>
              <c:strCache>
                <c:ptCount val="1"/>
                <c:pt idx="0">
                  <c:v>Cascade RCNN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'Contrast-Gender'!$O$23:$S$23</c:f>
              <c:numCache>
                <c:formatCode>General</c:formatCode>
                <c:ptCount val="5"/>
                <c:pt idx="0">
                  <c:v>-2.4998009712602465E-2</c:v>
                </c:pt>
                <c:pt idx="1">
                  <c:v>3.3145614536737034E-3</c:v>
                </c:pt>
                <c:pt idx="2">
                  <c:v>-1.9247077033539894E-2</c:v>
                </c:pt>
                <c:pt idx="3">
                  <c:v>1.3470475830993922E-2</c:v>
                </c:pt>
                <c:pt idx="4">
                  <c:v>-6.6445733222866621E-2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0-4948-A82E-A17EB1FB550F}"/>
            </c:ext>
          </c:extLst>
        </c:ser>
        <c:ser>
          <c:idx val="4"/>
          <c:order val="4"/>
          <c:tx>
            <c:strRef>
              <c:f>'Contrast-Gender'!$N$24</c:f>
              <c:strCache>
                <c:ptCount val="1"/>
                <c:pt idx="0">
                  <c:v>ALFNet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'Contrast-Gender'!$O$24:$S$24</c:f>
              <c:numCache>
                <c:formatCode>General</c:formatCode>
                <c:ptCount val="5"/>
                <c:pt idx="0">
                  <c:v>7.7621208502507755E-2</c:v>
                </c:pt>
                <c:pt idx="1">
                  <c:v>4.0568745951202745E-3</c:v>
                </c:pt>
                <c:pt idx="2">
                  <c:v>-4.2992217294615998E-2</c:v>
                </c:pt>
                <c:pt idx="3">
                  <c:v>-1.3210974545282417E-3</c:v>
                </c:pt>
                <c:pt idx="4">
                  <c:v>-0.18006075669704502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0-4948-A82E-A17EB1FB550F}"/>
            </c:ext>
          </c:extLst>
        </c:ser>
        <c:ser>
          <c:idx val="5"/>
          <c:order val="5"/>
          <c:tx>
            <c:strRef>
              <c:f>'Contrast-Gender'!$N$25</c:f>
              <c:strCache>
                <c:ptCount val="1"/>
                <c:pt idx="0">
                  <c:v>CSP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'Contrast-Gender'!$O$25:$S$25</c:f>
              <c:numCache>
                <c:formatCode>General</c:formatCode>
                <c:ptCount val="5"/>
                <c:pt idx="0">
                  <c:v>9.7006607754159702E-2</c:v>
                </c:pt>
                <c:pt idx="1">
                  <c:v>8.2732778577440103E-3</c:v>
                </c:pt>
                <c:pt idx="2">
                  <c:v>-3.9699027411135734E-2</c:v>
                </c:pt>
                <c:pt idx="3">
                  <c:v>-6.2516218830356296E-3</c:v>
                </c:pt>
                <c:pt idx="4">
                  <c:v>-0.15260977630488815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0-4948-A82E-A17EB1FB550F}"/>
            </c:ext>
          </c:extLst>
        </c:ser>
        <c:ser>
          <c:idx val="6"/>
          <c:order val="6"/>
          <c:tx>
            <c:strRef>
              <c:f>'Contrast-Gender'!$N$26</c:f>
              <c:strCache>
                <c:ptCount val="1"/>
                <c:pt idx="0">
                  <c:v>MGAN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'Contrast-Gender'!$O$26:$S$26</c:f>
              <c:numCache>
                <c:formatCode>General</c:formatCode>
                <c:ptCount val="5"/>
                <c:pt idx="0">
                  <c:v>2.0698988934001461E-3</c:v>
                </c:pt>
                <c:pt idx="1">
                  <c:v>-4.5802901725494616E-3</c:v>
                </c:pt>
                <c:pt idx="2">
                  <c:v>-3.5042920273926081E-2</c:v>
                </c:pt>
                <c:pt idx="3">
                  <c:v>1.5688032272523467E-2</c:v>
                </c:pt>
                <c:pt idx="4">
                  <c:v>-6.2800331400165721E-2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30-4948-A82E-A17EB1FB550F}"/>
            </c:ext>
          </c:extLst>
        </c:ser>
        <c:ser>
          <c:idx val="7"/>
          <c:order val="7"/>
          <c:tx>
            <c:strRef>
              <c:f>'Contrast-Gender'!$N$27</c:f>
              <c:strCache>
                <c:ptCount val="1"/>
                <c:pt idx="0">
                  <c:v>PRNet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'Contrast-Gender'!$O$19:$S$19</c:f>
              <c:strCache>
                <c:ptCount val="5"/>
                <c:pt idx="0">
                  <c:v>L5</c:v>
                </c:pt>
                <c:pt idx="1">
                  <c:v>L4</c:v>
                </c:pt>
                <c:pt idx="2">
                  <c:v>L3</c:v>
                </c:pt>
                <c:pt idx="3">
                  <c:v>L2</c:v>
                </c:pt>
                <c:pt idx="4">
                  <c:v>L1</c:v>
                </c:pt>
              </c:strCache>
            </c:strRef>
          </c:cat>
          <c:val>
            <c:numRef>
              <c:f>'Contrast-Gender'!$O$27:$S$27</c:f>
              <c:numCache>
                <c:formatCode>General</c:formatCode>
                <c:ptCount val="5"/>
                <c:pt idx="0">
                  <c:v>9.7245442241859714E-2</c:v>
                </c:pt>
                <c:pt idx="1">
                  <c:v>-8.3803034194862569E-4</c:v>
                </c:pt>
                <c:pt idx="2">
                  <c:v>-3.3393832245160238E-2</c:v>
                </c:pt>
                <c:pt idx="3">
                  <c:v>1.4862346363443413E-3</c:v>
                </c:pt>
                <c:pt idx="4">
                  <c:v>-0.10074565037282524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30-4948-A82E-A17EB1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543584"/>
        <c:axId val="713149232"/>
      </c:lineChart>
      <c:catAx>
        <c:axId val="61554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713149232"/>
        <c:crosses val="autoZero"/>
        <c:auto val="1"/>
        <c:lblAlgn val="ctr"/>
        <c:lblOffset val="100"/>
        <c:noMultiLvlLbl val="0"/>
      </c:catAx>
      <c:valAx>
        <c:axId val="713149232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/>
                  <a:t>EOD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"/>
              <c:y val="0.39760283774614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Candara" panose="020E0502030303020204" pitchFamily="34" charset="0"/>
                <a:ea typeface="+mn-ea"/>
                <a:cs typeface="+mn-cs"/>
              </a:defRPr>
            </a:pPr>
            <a:endParaRPr lang="zh-CN"/>
          </a:p>
        </c:txPr>
        <c:crossAx val="615543584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Candara" panose="020E0502030303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20</xdr:row>
      <xdr:rowOff>0</xdr:rowOff>
    </xdr:from>
    <xdr:to>
      <xdr:col>13</xdr:col>
      <xdr:colOff>304800</xdr:colOff>
      <xdr:row>21</xdr:row>
      <xdr:rowOff>127000</xdr:rowOff>
    </xdr:to>
    <xdr:sp macro="" textlink="">
      <xdr:nvSpPr>
        <xdr:cNvPr id="7169" name="AutoShape 1" descr="Best Color Palettes for Scientific Figures and Data Visualizations">
          <a:extLst>
            <a:ext uri="{FF2B5EF4-FFF2-40B4-BE49-F238E27FC236}">
              <a16:creationId xmlns:a16="http://schemas.microsoft.com/office/drawing/2014/main" id="{6C90C91E-5979-2CE1-0743-EEC0995DEFAA}"/>
            </a:ext>
          </a:extLst>
        </xdr:cNvPr>
        <xdr:cNvSpPr>
          <a:spLocks noChangeAspect="1" noChangeArrowheads="1"/>
        </xdr:cNvSpPr>
      </xdr:nvSpPr>
      <xdr:spPr bwMode="auto">
        <a:xfrm>
          <a:off x="8585200" y="35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127000</xdr:rowOff>
    </xdr:to>
    <xdr:sp macro="" textlink="">
      <xdr:nvSpPr>
        <xdr:cNvPr id="7170" name="AutoShape 2" descr="Best Color Palettes for Scientific Figures and Data Visualizations">
          <a:extLst>
            <a:ext uri="{FF2B5EF4-FFF2-40B4-BE49-F238E27FC236}">
              <a16:creationId xmlns:a16="http://schemas.microsoft.com/office/drawing/2014/main" id="{8CC3E4DC-FEF4-A9A2-6D38-0A68C4DADF89}"/>
            </a:ext>
          </a:extLst>
        </xdr:cNvPr>
        <xdr:cNvSpPr>
          <a:spLocks noChangeAspect="1" noChangeArrowheads="1"/>
        </xdr:cNvSpPr>
      </xdr:nvSpPr>
      <xdr:spPr bwMode="auto">
        <a:xfrm>
          <a:off x="72644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356460</xdr:colOff>
      <xdr:row>10</xdr:row>
      <xdr:rowOff>165730</xdr:rowOff>
    </xdr:from>
    <xdr:to>
      <xdr:col>32</xdr:col>
      <xdr:colOff>149413</xdr:colOff>
      <xdr:row>48</xdr:row>
      <xdr:rowOff>82177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2596ACFC-6461-219E-B57B-7CBBAC322451}"/>
            </a:ext>
          </a:extLst>
        </xdr:cNvPr>
        <xdr:cNvGrpSpPr/>
      </xdr:nvGrpSpPr>
      <xdr:grpSpPr>
        <a:xfrm>
          <a:off x="11566652" y="1997461"/>
          <a:ext cx="9684299" cy="6877024"/>
          <a:chOff x="11544005" y="1897548"/>
          <a:chExt cx="9664317" cy="6508902"/>
        </a:xfrm>
      </xdr:grpSpPr>
      <xdr:graphicFrame macro="">
        <xdr:nvGraphicFramePr>
          <xdr:cNvPr id="25" name="图表 2">
            <a:extLst>
              <a:ext uri="{FF2B5EF4-FFF2-40B4-BE49-F238E27FC236}">
                <a16:creationId xmlns:a16="http://schemas.microsoft.com/office/drawing/2014/main" id="{D00B8B21-1E38-4C4D-9544-0260BDFDC5BE}"/>
              </a:ext>
            </a:extLst>
          </xdr:cNvPr>
          <xdr:cNvGraphicFramePr>
            <a:graphicFrameLocks/>
          </xdr:cNvGraphicFramePr>
        </xdr:nvGraphicFramePr>
        <xdr:xfrm>
          <a:off x="17786983" y="1929587"/>
          <a:ext cx="3094621" cy="25888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图表 9">
            <a:extLst>
              <a:ext uri="{FF2B5EF4-FFF2-40B4-BE49-F238E27FC236}">
                <a16:creationId xmlns:a16="http://schemas.microsoft.com/office/drawing/2014/main" id="{4654534C-10AE-48CD-8722-046295E3B961}"/>
              </a:ext>
            </a:extLst>
          </xdr:cNvPr>
          <xdr:cNvGraphicFramePr>
            <a:graphicFrameLocks/>
          </xdr:cNvGraphicFramePr>
        </xdr:nvGraphicFramePr>
        <xdr:xfrm>
          <a:off x="11544005" y="1968500"/>
          <a:ext cx="4651461" cy="63186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" name="Chart 5">
            <a:extLst>
              <a:ext uri="{FF2B5EF4-FFF2-40B4-BE49-F238E27FC236}">
                <a16:creationId xmlns:a16="http://schemas.microsoft.com/office/drawing/2014/main" id="{760D2F46-E155-4110-A1CF-61B22B206849}"/>
              </a:ext>
            </a:extLst>
          </xdr:cNvPr>
          <xdr:cNvGraphicFramePr>
            <a:graphicFrameLocks/>
          </xdr:cNvGraphicFramePr>
        </xdr:nvGraphicFramePr>
        <xdr:xfrm>
          <a:off x="14793372" y="4558949"/>
          <a:ext cx="3042323" cy="29665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433D3960-9E84-432D-AC4F-E51A371C423F}"/>
              </a:ext>
            </a:extLst>
          </xdr:cNvPr>
          <xdr:cNvGraphicFramePr>
            <a:graphicFrameLocks/>
          </xdr:cNvGraphicFramePr>
        </xdr:nvGraphicFramePr>
        <xdr:xfrm>
          <a:off x="14777357" y="1897548"/>
          <a:ext cx="3399313" cy="31131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65CFF6A7-A332-4B07-9800-46AAB9251172}"/>
              </a:ext>
            </a:extLst>
          </xdr:cNvPr>
          <xdr:cNvGraphicFramePr>
            <a:graphicFrameLocks/>
          </xdr:cNvGraphicFramePr>
        </xdr:nvGraphicFramePr>
        <xdr:xfrm>
          <a:off x="15068176" y="4605209"/>
          <a:ext cx="6140146" cy="380124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6413125C-A5CE-4727-94C4-7522552FBA76}"/>
              </a:ext>
            </a:extLst>
          </xdr:cNvPr>
          <xdr:cNvGraphicFramePr>
            <a:graphicFrameLocks/>
          </xdr:cNvGraphicFramePr>
        </xdr:nvGraphicFramePr>
        <xdr:xfrm>
          <a:off x="11682845" y="4578709"/>
          <a:ext cx="3194298" cy="30365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E3FC-0B44-42B8-8838-39DAECA51E78}">
  <dimension ref="A1:AG62"/>
  <sheetViews>
    <sheetView topLeftCell="F1" zoomScale="55" zoomScaleNormal="55" workbookViewId="0">
      <selection activeCell="N22" sqref="N22"/>
    </sheetView>
  </sheetViews>
  <sheetFormatPr defaultRowHeight="14" x14ac:dyDescent="0.3"/>
  <cols>
    <col min="1" max="1" width="11.83203125" customWidth="1"/>
    <col min="13" max="13" width="8.58203125" customWidth="1"/>
    <col min="14" max="14" width="13.58203125" customWidth="1"/>
    <col min="17" max="17" width="11.5" customWidth="1"/>
  </cols>
  <sheetData>
    <row r="1" spans="1:20" ht="14.5" thickBot="1" x14ac:dyDescent="0.35">
      <c r="A1" s="106"/>
      <c r="B1" s="107"/>
      <c r="C1" s="108" t="s">
        <v>33</v>
      </c>
      <c r="D1" s="106"/>
      <c r="E1" s="106"/>
      <c r="F1" s="107"/>
      <c r="G1" s="109" t="s">
        <v>34</v>
      </c>
      <c r="H1" s="110"/>
      <c r="I1" s="110"/>
      <c r="J1" s="111"/>
      <c r="K1" s="112" t="s">
        <v>45</v>
      </c>
      <c r="L1" s="113"/>
    </row>
    <row r="2" spans="1:20" ht="14.5" thickBot="1" x14ac:dyDescent="0.35">
      <c r="A2" s="3" t="s">
        <v>0</v>
      </c>
      <c r="B2" s="15" t="s">
        <v>19</v>
      </c>
      <c r="C2" s="3" t="s">
        <v>35</v>
      </c>
      <c r="D2" s="3" t="s">
        <v>36</v>
      </c>
      <c r="E2" s="1" t="s">
        <v>39</v>
      </c>
      <c r="F2" s="3" t="s">
        <v>1</v>
      </c>
      <c r="G2" s="3" t="s">
        <v>37</v>
      </c>
      <c r="H2" s="3" t="s">
        <v>38</v>
      </c>
      <c r="I2" s="1" t="s">
        <v>40</v>
      </c>
      <c r="J2" s="3" t="s">
        <v>1</v>
      </c>
      <c r="K2" s="125" t="s">
        <v>2</v>
      </c>
      <c r="L2" s="3" t="s">
        <v>42</v>
      </c>
    </row>
    <row r="3" spans="1:20" x14ac:dyDescent="0.3">
      <c r="A3" s="16" t="s">
        <v>10</v>
      </c>
      <c r="B3" s="103">
        <v>5</v>
      </c>
      <c r="C3" s="5">
        <v>69</v>
      </c>
      <c r="D3" s="4">
        <v>59</v>
      </c>
      <c r="E3" s="17">
        <f>1-F3</f>
        <v>0.14492753623188404</v>
      </c>
      <c r="F3" s="18">
        <f>D3/C3</f>
        <v>0.85507246376811596</v>
      </c>
      <c r="G3" s="5">
        <v>27</v>
      </c>
      <c r="H3" s="4">
        <v>17</v>
      </c>
      <c r="I3" s="17">
        <f>1-J3</f>
        <v>0.37037037037037035</v>
      </c>
      <c r="J3" s="17">
        <f>H3/G3</f>
        <v>0.62962962962962965</v>
      </c>
      <c r="K3" s="47">
        <f>J3-F3</f>
        <v>-0.22544283413848631</v>
      </c>
      <c r="L3" s="48">
        <v>1.44676255709675E-2</v>
      </c>
      <c r="N3" s="6"/>
      <c r="O3" s="6"/>
      <c r="P3" s="6"/>
      <c r="Q3" s="36"/>
      <c r="R3" s="6"/>
    </row>
    <row r="4" spans="1:20" x14ac:dyDescent="0.3">
      <c r="A4" s="19" t="s">
        <v>12</v>
      </c>
      <c r="B4" s="100"/>
      <c r="C4" s="7">
        <v>69</v>
      </c>
      <c r="D4" s="6">
        <v>55</v>
      </c>
      <c r="E4" s="20">
        <f>1-F4</f>
        <v>0.20289855072463769</v>
      </c>
      <c r="F4" s="21">
        <f>D4/C4</f>
        <v>0.79710144927536231</v>
      </c>
      <c r="G4" s="7">
        <v>27</v>
      </c>
      <c r="H4" s="6">
        <v>18</v>
      </c>
      <c r="I4" s="20">
        <f>1-J4</f>
        <v>0.33333333333333337</v>
      </c>
      <c r="J4" s="123">
        <f>H4/G4</f>
        <v>0.66666666666666663</v>
      </c>
      <c r="K4" s="44">
        <f t="shared" ref="K4:K47" si="0">J4-F4</f>
        <v>-0.13043478260869568</v>
      </c>
      <c r="L4" s="48">
        <v>0.17823749702070299</v>
      </c>
      <c r="N4" s="6"/>
    </row>
    <row r="5" spans="1:20" x14ac:dyDescent="0.3">
      <c r="A5" s="19" t="s">
        <v>3</v>
      </c>
      <c r="B5" s="100"/>
      <c r="C5" s="7">
        <v>69</v>
      </c>
      <c r="D5" s="6">
        <v>60</v>
      </c>
      <c r="E5" s="20">
        <f t="shared" ref="E5:E9" si="1">1-F5</f>
        <v>0.13043478260869568</v>
      </c>
      <c r="F5" s="21">
        <f t="shared" ref="F5:F9" si="2">D5/C5</f>
        <v>0.86956521739130432</v>
      </c>
      <c r="G5" s="7">
        <v>27</v>
      </c>
      <c r="H5" s="6">
        <v>27</v>
      </c>
      <c r="I5" s="20">
        <f t="shared" ref="I5:I9" si="3">1-J5</f>
        <v>0</v>
      </c>
      <c r="J5" s="123">
        <f t="shared" ref="J5:J9" si="4">H5/G5</f>
        <v>1</v>
      </c>
      <c r="K5" s="44">
        <f t="shared" si="0"/>
        <v>0.13043478260869568</v>
      </c>
      <c r="L5" s="48">
        <v>4.86886063937884E-2</v>
      </c>
      <c r="N5" s="6"/>
    </row>
    <row r="6" spans="1:20" x14ac:dyDescent="0.3">
      <c r="A6" s="19" t="s">
        <v>4</v>
      </c>
      <c r="B6" s="100"/>
      <c r="C6" s="7">
        <v>69</v>
      </c>
      <c r="D6" s="6">
        <v>57</v>
      </c>
      <c r="E6" s="20">
        <f t="shared" si="1"/>
        <v>0.17391304347826086</v>
      </c>
      <c r="F6" s="21">
        <f t="shared" si="2"/>
        <v>0.82608695652173914</v>
      </c>
      <c r="G6" s="7">
        <v>27</v>
      </c>
      <c r="H6" s="6">
        <v>27</v>
      </c>
      <c r="I6" s="20">
        <f t="shared" si="3"/>
        <v>0</v>
      </c>
      <c r="J6" s="123">
        <f t="shared" si="4"/>
        <v>1</v>
      </c>
      <c r="K6" s="44">
        <f t="shared" si="0"/>
        <v>0.17391304347826086</v>
      </c>
      <c r="L6" s="48">
        <v>2.0527601890884699E-2</v>
      </c>
      <c r="N6" s="6"/>
    </row>
    <row r="7" spans="1:20" x14ac:dyDescent="0.3">
      <c r="A7" s="19" t="s">
        <v>5</v>
      </c>
      <c r="B7" s="100"/>
      <c r="C7" s="7">
        <v>69</v>
      </c>
      <c r="D7" s="6">
        <v>29</v>
      </c>
      <c r="E7" s="20">
        <f t="shared" si="1"/>
        <v>0.57971014492753625</v>
      </c>
      <c r="F7" s="21">
        <f t="shared" si="2"/>
        <v>0.42028985507246375</v>
      </c>
      <c r="G7" s="7">
        <v>27</v>
      </c>
      <c r="H7" s="6">
        <v>17</v>
      </c>
      <c r="I7" s="20">
        <f t="shared" si="3"/>
        <v>0.37037037037037035</v>
      </c>
      <c r="J7" s="123">
        <f t="shared" si="4"/>
        <v>0.62962962962962965</v>
      </c>
      <c r="K7" s="44">
        <f t="shared" si="0"/>
        <v>0.2093397745571659</v>
      </c>
      <c r="L7" s="48">
        <v>6.4893327839880693E-2</v>
      </c>
      <c r="N7" s="6"/>
    </row>
    <row r="8" spans="1:20" x14ac:dyDescent="0.3">
      <c r="A8" s="19" t="s">
        <v>6</v>
      </c>
      <c r="B8" s="100"/>
      <c r="C8" s="7">
        <v>69</v>
      </c>
      <c r="D8" s="6">
        <v>17</v>
      </c>
      <c r="E8" s="20">
        <f t="shared" si="1"/>
        <v>0.75362318840579712</v>
      </c>
      <c r="F8" s="21">
        <f t="shared" si="2"/>
        <v>0.24637681159420291</v>
      </c>
      <c r="G8" s="7">
        <v>27</v>
      </c>
      <c r="H8" s="6">
        <v>13</v>
      </c>
      <c r="I8" s="20">
        <f t="shared" si="3"/>
        <v>0.5185185185185186</v>
      </c>
      <c r="J8" s="123">
        <f t="shared" si="4"/>
        <v>0.48148148148148145</v>
      </c>
      <c r="K8" s="44">
        <f t="shared" si="0"/>
        <v>0.23510466988727854</v>
      </c>
      <c r="L8" s="48">
        <v>2.54534574718326E-2</v>
      </c>
      <c r="N8" s="6"/>
    </row>
    <row r="9" spans="1:20" x14ac:dyDescent="0.3">
      <c r="A9" s="19" t="s">
        <v>7</v>
      </c>
      <c r="B9" s="100"/>
      <c r="C9" s="7">
        <v>69</v>
      </c>
      <c r="D9" s="6">
        <v>27</v>
      </c>
      <c r="E9" s="20">
        <f t="shared" si="1"/>
        <v>0.60869565217391308</v>
      </c>
      <c r="F9" s="21">
        <f t="shared" si="2"/>
        <v>0.39130434782608697</v>
      </c>
      <c r="G9" s="7">
        <v>27</v>
      </c>
      <c r="H9" s="6">
        <v>14</v>
      </c>
      <c r="I9" s="20">
        <f t="shared" si="3"/>
        <v>0.48148148148148151</v>
      </c>
      <c r="J9" s="123">
        <f t="shared" si="4"/>
        <v>0.51851851851851849</v>
      </c>
      <c r="K9" s="44">
        <f t="shared" si="0"/>
        <v>0.12721417069243152</v>
      </c>
      <c r="L9" s="48">
        <v>0.25724235234799703</v>
      </c>
    </row>
    <row r="10" spans="1:20" ht="14.5" thickBot="1" x14ac:dyDescent="0.35">
      <c r="A10" s="22" t="s">
        <v>8</v>
      </c>
      <c r="B10" s="104"/>
      <c r="C10" s="9">
        <v>69</v>
      </c>
      <c r="D10" s="8">
        <v>17</v>
      </c>
      <c r="E10" s="20">
        <f>1-F10</f>
        <v>0.75362318840579712</v>
      </c>
      <c r="F10" s="21">
        <f>D10/C10</f>
        <v>0.24637681159420291</v>
      </c>
      <c r="G10" s="9">
        <v>27</v>
      </c>
      <c r="H10" s="8">
        <v>16</v>
      </c>
      <c r="I10" s="20">
        <f>1-J10</f>
        <v>0.40740740740740744</v>
      </c>
      <c r="J10" s="123">
        <f>H10/G10</f>
        <v>0.59259259259259256</v>
      </c>
      <c r="K10" s="44">
        <f t="shared" si="0"/>
        <v>0.34621578099838968</v>
      </c>
      <c r="L10" s="48">
        <v>1.32201280041695E-3</v>
      </c>
    </row>
    <row r="11" spans="1:20" ht="14.5" thickBot="1" x14ac:dyDescent="0.35">
      <c r="A11" s="101" t="s">
        <v>20</v>
      </c>
      <c r="B11" s="102"/>
      <c r="C11" s="30">
        <v>69</v>
      </c>
      <c r="D11" s="29">
        <f>AVERAGE(D3:D10)</f>
        <v>40.125</v>
      </c>
      <c r="E11" s="51">
        <f>1-F11</f>
        <v>0.41847826086956519</v>
      </c>
      <c r="F11" s="34">
        <f>D11/C11</f>
        <v>0.58152173913043481</v>
      </c>
      <c r="G11" s="30">
        <v>27</v>
      </c>
      <c r="H11" s="29">
        <f>AVERAGE(H3:H10)</f>
        <v>18.625</v>
      </c>
      <c r="I11" s="51">
        <f>1-J11</f>
        <v>0.31018518518518523</v>
      </c>
      <c r="J11" s="124">
        <f>H11/G11</f>
        <v>0.68981481481481477</v>
      </c>
      <c r="K11" s="47">
        <f t="shared" si="0"/>
        <v>0.10829307568437996</v>
      </c>
      <c r="L11" s="49"/>
    </row>
    <row r="12" spans="1:20" x14ac:dyDescent="0.3">
      <c r="A12" s="16" t="s">
        <v>10</v>
      </c>
      <c r="B12" s="103">
        <v>4</v>
      </c>
      <c r="C12" s="5">
        <v>1425</v>
      </c>
      <c r="D12" s="4">
        <v>1329</v>
      </c>
      <c r="E12" s="17">
        <f>1-F12</f>
        <v>6.7368421052631633E-2</v>
      </c>
      <c r="F12" s="18">
        <f>D12/C12</f>
        <v>0.93263157894736837</v>
      </c>
      <c r="G12" s="5">
        <v>430</v>
      </c>
      <c r="H12" s="4">
        <v>266</v>
      </c>
      <c r="I12" s="17">
        <f>1-J12</f>
        <v>0.38139534883720927</v>
      </c>
      <c r="J12" s="17">
        <f>H12/G12</f>
        <v>0.61860465116279073</v>
      </c>
      <c r="K12" s="47">
        <f t="shared" si="0"/>
        <v>-0.31402692778457764</v>
      </c>
      <c r="L12" s="48">
        <v>9.8200099007241005E-61</v>
      </c>
    </row>
    <row r="13" spans="1:20" x14ac:dyDescent="0.3">
      <c r="A13" s="19" t="s">
        <v>12</v>
      </c>
      <c r="B13" s="100"/>
      <c r="C13" s="7">
        <v>1425</v>
      </c>
      <c r="D13" s="6">
        <v>1299</v>
      </c>
      <c r="E13" s="20">
        <f>1-F13</f>
        <v>8.8421052631578956E-2</v>
      </c>
      <c r="F13" s="21">
        <f>D13/C13</f>
        <v>0.91157894736842104</v>
      </c>
      <c r="G13" s="7">
        <v>430</v>
      </c>
      <c r="H13" s="6">
        <v>267</v>
      </c>
      <c r="I13" s="20">
        <f>1-J13</f>
        <v>0.37906976744186049</v>
      </c>
      <c r="J13" s="123">
        <f>H13/G13</f>
        <v>0.62093023255813951</v>
      </c>
      <c r="K13" s="44">
        <f t="shared" si="0"/>
        <v>-0.29064871481028154</v>
      </c>
      <c r="L13" s="48">
        <v>4.6287126977408903E-48</v>
      </c>
      <c r="P13" t="s">
        <v>65</v>
      </c>
      <c r="Q13" t="s">
        <v>66</v>
      </c>
      <c r="R13" t="s">
        <v>67</v>
      </c>
      <c r="S13" t="s">
        <v>68</v>
      </c>
      <c r="T13" t="s">
        <v>64</v>
      </c>
    </row>
    <row r="14" spans="1:20" x14ac:dyDescent="0.3">
      <c r="A14" s="19" t="s">
        <v>3</v>
      </c>
      <c r="B14" s="100"/>
      <c r="C14" s="7">
        <v>1425</v>
      </c>
      <c r="D14" s="6">
        <v>1350</v>
      </c>
      <c r="E14" s="20">
        <f t="shared" ref="E14:E19" si="5">1-F14</f>
        <v>5.2631578947368474E-2</v>
      </c>
      <c r="F14" s="21">
        <f t="shared" ref="F14:F19" si="6">D14/C14</f>
        <v>0.94736842105263153</v>
      </c>
      <c r="G14" s="7">
        <v>430</v>
      </c>
      <c r="H14" s="6">
        <v>413</v>
      </c>
      <c r="I14" s="20">
        <f t="shared" ref="I14:I47" si="7">1-J14</f>
        <v>3.9534883720930281E-2</v>
      </c>
      <c r="J14" s="123">
        <f t="shared" ref="J14:J19" si="8">H14/G14</f>
        <v>0.96046511627906972</v>
      </c>
      <c r="K14" s="44">
        <f t="shared" si="0"/>
        <v>1.3096695226438193E-2</v>
      </c>
      <c r="L14" s="48">
        <v>0.27291895787222498</v>
      </c>
      <c r="O14" t="s">
        <v>10</v>
      </c>
      <c r="P14">
        <v>-0.22544283413848631</v>
      </c>
      <c r="Q14">
        <v>-0.31402692778457764</v>
      </c>
      <c r="R14">
        <v>-0.2547881026141896</v>
      </c>
      <c r="S14">
        <v>-0.46223765888264851</v>
      </c>
      <c r="T14">
        <v>-0.6</v>
      </c>
    </row>
    <row r="15" spans="1:20" x14ac:dyDescent="0.3">
      <c r="A15" s="19" t="s">
        <v>4</v>
      </c>
      <c r="B15" s="100"/>
      <c r="C15" s="7">
        <v>1425</v>
      </c>
      <c r="D15" s="6">
        <v>1345</v>
      </c>
      <c r="E15" s="20">
        <f t="shared" si="5"/>
        <v>5.6140350877192935E-2</v>
      </c>
      <c r="F15" s="21">
        <f t="shared" si="6"/>
        <v>0.94385964912280707</v>
      </c>
      <c r="G15" s="7">
        <v>430</v>
      </c>
      <c r="H15" s="6">
        <v>410</v>
      </c>
      <c r="I15" s="20">
        <f t="shared" si="7"/>
        <v>4.6511627906976716E-2</v>
      </c>
      <c r="J15" s="123">
        <f t="shared" si="8"/>
        <v>0.95348837209302328</v>
      </c>
      <c r="K15" s="44">
        <f t="shared" si="0"/>
        <v>9.6287229702162191E-3</v>
      </c>
      <c r="L15" s="48">
        <v>0.43840076886000401</v>
      </c>
      <c r="O15" t="s">
        <v>12</v>
      </c>
      <c r="P15">
        <v>-0.13043478260869568</v>
      </c>
      <c r="Q15">
        <v>-0.29064871481028154</v>
      </c>
      <c r="R15">
        <v>-0.22909640300944645</v>
      </c>
      <c r="S15">
        <v>-0.43637304167898316</v>
      </c>
      <c r="T15">
        <v>-0.49473684210526314</v>
      </c>
    </row>
    <row r="16" spans="1:20" x14ac:dyDescent="0.3">
      <c r="A16" s="19" t="s">
        <v>5</v>
      </c>
      <c r="B16" s="100"/>
      <c r="C16" s="7">
        <v>1425</v>
      </c>
      <c r="D16" s="6">
        <v>924</v>
      </c>
      <c r="E16" s="20">
        <f t="shared" si="5"/>
        <v>0.3515789473684211</v>
      </c>
      <c r="F16" s="21">
        <f t="shared" si="6"/>
        <v>0.6484210526315789</v>
      </c>
      <c r="G16" s="7">
        <v>430</v>
      </c>
      <c r="H16" s="6">
        <v>254</v>
      </c>
      <c r="I16" s="20">
        <f t="shared" si="7"/>
        <v>0.40930232558139534</v>
      </c>
      <c r="J16" s="123">
        <f t="shared" si="8"/>
        <v>0.59069767441860466</v>
      </c>
      <c r="K16" s="44">
        <f t="shared" si="0"/>
        <v>-5.7723378212974241E-2</v>
      </c>
      <c r="L16" s="48">
        <v>2.9316334402164301E-2</v>
      </c>
      <c r="O16" t="s">
        <v>3</v>
      </c>
      <c r="P16">
        <v>0.13043478260869568</v>
      </c>
      <c r="Q16">
        <v>1.3096695226438193E-2</v>
      </c>
      <c r="R16">
        <v>3.6214079692340584E-2</v>
      </c>
      <c r="S16">
        <v>6.6804611291752858E-2</v>
      </c>
      <c r="T16">
        <v>-0.19999999999999996</v>
      </c>
    </row>
    <row r="17" spans="1:20" x14ac:dyDescent="0.3">
      <c r="A17" s="19" t="s">
        <v>6</v>
      </c>
      <c r="B17" s="100"/>
      <c r="C17" s="7">
        <v>1425</v>
      </c>
      <c r="D17" s="6">
        <v>671</v>
      </c>
      <c r="E17" s="20">
        <f t="shared" si="5"/>
        <v>0.52912280701754388</v>
      </c>
      <c r="F17" s="21">
        <f t="shared" si="6"/>
        <v>0.47087719298245612</v>
      </c>
      <c r="G17" s="7">
        <v>430</v>
      </c>
      <c r="H17" s="6">
        <v>162</v>
      </c>
      <c r="I17" s="20">
        <f t="shared" si="7"/>
        <v>0.62325581395348839</v>
      </c>
      <c r="J17" s="123">
        <f t="shared" si="8"/>
        <v>0.37674418604651161</v>
      </c>
      <c r="K17" s="44">
        <f t="shared" si="0"/>
        <v>-9.4133006935944508E-2</v>
      </c>
      <c r="L17" s="48">
        <v>5.8258031537504799E-4</v>
      </c>
      <c r="O17" t="s">
        <v>4</v>
      </c>
      <c r="P17">
        <v>0.17391304347826086</v>
      </c>
      <c r="Q17">
        <v>9.6287229702162191E-3</v>
      </c>
      <c r="R17">
        <v>3.9178506569810922E-2</v>
      </c>
      <c r="S17">
        <v>4.2048477682530283E-2</v>
      </c>
      <c r="T17">
        <v>-0.34736842105263155</v>
      </c>
    </row>
    <row r="18" spans="1:20" x14ac:dyDescent="0.3">
      <c r="A18" s="19" t="s">
        <v>7</v>
      </c>
      <c r="B18" s="100"/>
      <c r="C18" s="7">
        <v>1425</v>
      </c>
      <c r="D18" s="6">
        <v>769</v>
      </c>
      <c r="E18" s="20">
        <f t="shared" si="5"/>
        <v>0.46035087719298251</v>
      </c>
      <c r="F18" s="21">
        <f t="shared" si="6"/>
        <v>0.53964912280701749</v>
      </c>
      <c r="G18" s="7">
        <v>430</v>
      </c>
      <c r="H18" s="6">
        <v>197</v>
      </c>
      <c r="I18" s="20">
        <f t="shared" si="7"/>
        <v>0.54186046511627906</v>
      </c>
      <c r="J18" s="123">
        <f t="shared" si="8"/>
        <v>0.45813953488372094</v>
      </c>
      <c r="K18" s="44">
        <f t="shared" si="0"/>
        <v>-8.1509587923296545E-2</v>
      </c>
      <c r="L18" s="48">
        <v>3.0229237144268201E-3</v>
      </c>
      <c r="O18" t="s">
        <v>5</v>
      </c>
      <c r="P18">
        <v>0.2093397745571659</v>
      </c>
      <c r="Q18">
        <v>-5.7723378212974241E-2</v>
      </c>
      <c r="R18">
        <v>3.0640041509606641E-2</v>
      </c>
      <c r="S18">
        <v>3.8205734555128601E-2</v>
      </c>
      <c r="T18">
        <v>-6.315789473684208E-2</v>
      </c>
    </row>
    <row r="19" spans="1:20" ht="14.5" thickBot="1" x14ac:dyDescent="0.35">
      <c r="A19" s="22" t="s">
        <v>8</v>
      </c>
      <c r="B19" s="104"/>
      <c r="C19" s="9">
        <v>1425</v>
      </c>
      <c r="D19" s="8">
        <v>690</v>
      </c>
      <c r="E19" s="20">
        <f t="shared" si="5"/>
        <v>0.51578947368421058</v>
      </c>
      <c r="F19" s="21">
        <f t="shared" si="6"/>
        <v>0.48421052631578948</v>
      </c>
      <c r="G19" s="9">
        <v>430</v>
      </c>
      <c r="H19" s="8">
        <v>180</v>
      </c>
      <c r="I19" s="20">
        <f t="shared" si="7"/>
        <v>0.58139534883720922</v>
      </c>
      <c r="J19" s="123">
        <f t="shared" si="8"/>
        <v>0.41860465116279072</v>
      </c>
      <c r="K19" s="44">
        <f t="shared" si="0"/>
        <v>-6.560587515299876E-2</v>
      </c>
      <c r="L19" s="48">
        <v>1.68785084602067E-2</v>
      </c>
      <c r="O19" t="s">
        <v>6</v>
      </c>
      <c r="P19">
        <v>0.23510466988727854</v>
      </c>
      <c r="Q19">
        <v>-9.4133006935944508E-2</v>
      </c>
      <c r="R19">
        <v>4.1238726021334715E-2</v>
      </c>
      <c r="S19">
        <v>-2.1208986107005619E-2</v>
      </c>
      <c r="T19">
        <v>-0.10526315789473684</v>
      </c>
    </row>
    <row r="20" spans="1:20" ht="14.5" thickBot="1" x14ac:dyDescent="0.35">
      <c r="A20" s="101" t="s">
        <v>20</v>
      </c>
      <c r="B20" s="102"/>
      <c r="C20" s="30">
        <v>1425</v>
      </c>
      <c r="D20" s="29">
        <f>AVERAGE(D12:D19)</f>
        <v>1047.125</v>
      </c>
      <c r="E20" s="51">
        <f>1-F20</f>
        <v>0.26517543859649118</v>
      </c>
      <c r="F20" s="34">
        <f>D20/C20</f>
        <v>0.73482456140350882</v>
      </c>
      <c r="G20" s="30">
        <v>430</v>
      </c>
      <c r="H20" s="29">
        <f>AVERAGE(H12:H19)</f>
        <v>268.625</v>
      </c>
      <c r="I20" s="51">
        <f t="shared" si="7"/>
        <v>0.37529069767441858</v>
      </c>
      <c r="J20" s="124">
        <f>H20/G20</f>
        <v>0.62470930232558142</v>
      </c>
      <c r="K20" s="47">
        <f t="shared" si="0"/>
        <v>-0.11011525907792741</v>
      </c>
      <c r="L20" s="49"/>
      <c r="O20" t="s">
        <v>7</v>
      </c>
      <c r="P20">
        <v>0.12721417069243152</v>
      </c>
      <c r="Q20">
        <v>-8.1509587923296545E-2</v>
      </c>
      <c r="R20">
        <v>6.3908770430509521E-2</v>
      </c>
      <c r="S20">
        <v>2.1061188294413252E-2</v>
      </c>
      <c r="T20">
        <v>4.2105263157894757E-2</v>
      </c>
    </row>
    <row r="21" spans="1:20" x14ac:dyDescent="0.3">
      <c r="A21" s="16" t="s">
        <v>10</v>
      </c>
      <c r="B21" s="103">
        <v>3</v>
      </c>
      <c r="C21" s="5">
        <v>1012</v>
      </c>
      <c r="D21" s="4">
        <v>926</v>
      </c>
      <c r="E21" s="17">
        <f>1-F21</f>
        <v>8.4980237154150151E-2</v>
      </c>
      <c r="F21" s="18">
        <f>D21/C21</f>
        <v>0.91501976284584985</v>
      </c>
      <c r="G21" s="5">
        <v>259</v>
      </c>
      <c r="H21" s="4">
        <v>171</v>
      </c>
      <c r="I21" s="17">
        <f t="shared" si="7"/>
        <v>0.33976833976833976</v>
      </c>
      <c r="J21" s="17">
        <f>H21/G21</f>
        <v>0.66023166023166024</v>
      </c>
      <c r="K21" s="47">
        <f t="shared" si="0"/>
        <v>-0.2547881026141896</v>
      </c>
      <c r="L21" s="48">
        <v>1.85518004799225E-26</v>
      </c>
      <c r="O21" t="s">
        <v>8</v>
      </c>
      <c r="P21">
        <v>0.34621578099838968</v>
      </c>
      <c r="Q21">
        <v>-6.560587515299876E-2</v>
      </c>
      <c r="R21">
        <v>8.1275657362613885E-2</v>
      </c>
      <c r="S21">
        <v>3.2219923145137455E-2</v>
      </c>
      <c r="T21">
        <v>-0.21052631578947367</v>
      </c>
    </row>
    <row r="22" spans="1:20" x14ac:dyDescent="0.3">
      <c r="A22" s="19" t="s">
        <v>12</v>
      </c>
      <c r="B22" s="100"/>
      <c r="C22" s="7">
        <v>1012</v>
      </c>
      <c r="D22" s="6">
        <v>900</v>
      </c>
      <c r="E22" s="20">
        <f>1-F22</f>
        <v>0.11067193675889331</v>
      </c>
      <c r="F22" s="21">
        <f>D22/C22</f>
        <v>0.88932806324110669</v>
      </c>
      <c r="G22" s="7">
        <v>259</v>
      </c>
      <c r="H22" s="6">
        <v>171</v>
      </c>
      <c r="I22" s="20">
        <f t="shared" si="7"/>
        <v>0.33976833976833976</v>
      </c>
      <c r="J22" s="123">
        <f>H22/G22</f>
        <v>0.66023166023166024</v>
      </c>
      <c r="K22" s="44">
        <f t="shared" si="0"/>
        <v>-0.22909640300944645</v>
      </c>
      <c r="L22" s="48">
        <v>1.6421175895008301E-19</v>
      </c>
    </row>
    <row r="23" spans="1:20" x14ac:dyDescent="0.3">
      <c r="A23" s="19" t="s">
        <v>3</v>
      </c>
      <c r="B23" s="100"/>
      <c r="C23" s="7">
        <v>1012</v>
      </c>
      <c r="D23" s="6">
        <v>948</v>
      </c>
      <c r="E23" s="20">
        <f t="shared" ref="E23:E47" si="9">1-F23</f>
        <v>6.3241106719367557E-2</v>
      </c>
      <c r="F23" s="21">
        <f t="shared" ref="F23:F28" si="10">D23/C23</f>
        <v>0.93675889328063244</v>
      </c>
      <c r="G23" s="7">
        <v>259</v>
      </c>
      <c r="H23" s="6">
        <v>252</v>
      </c>
      <c r="I23" s="20">
        <f t="shared" si="7"/>
        <v>2.7027027027026973E-2</v>
      </c>
      <c r="J23" s="123">
        <f t="shared" ref="J23:J28" si="11">H23/G23</f>
        <v>0.97297297297297303</v>
      </c>
      <c r="K23" s="44">
        <f t="shared" si="0"/>
        <v>3.6214079692340584E-2</v>
      </c>
      <c r="L23" s="48">
        <v>2.3543942230544301E-2</v>
      </c>
    </row>
    <row r="24" spans="1:20" x14ac:dyDescent="0.3">
      <c r="A24" s="19" t="s">
        <v>4</v>
      </c>
      <c r="B24" s="100"/>
      <c r="C24" s="7">
        <v>1012</v>
      </c>
      <c r="D24" s="6">
        <v>945</v>
      </c>
      <c r="E24" s="20">
        <f t="shared" si="9"/>
        <v>6.6205533596837896E-2</v>
      </c>
      <c r="F24" s="21">
        <f t="shared" si="10"/>
        <v>0.9337944664031621</v>
      </c>
      <c r="G24" s="7">
        <v>259</v>
      </c>
      <c r="H24" s="6">
        <v>252</v>
      </c>
      <c r="I24" s="20">
        <f t="shared" si="7"/>
        <v>2.7027027027026973E-2</v>
      </c>
      <c r="J24" s="123">
        <f t="shared" si="11"/>
        <v>0.97297297297297303</v>
      </c>
      <c r="K24" s="44">
        <f t="shared" si="0"/>
        <v>3.9178506569810922E-2</v>
      </c>
      <c r="L24" s="48">
        <v>1.62749492098812E-2</v>
      </c>
    </row>
    <row r="25" spans="1:20" x14ac:dyDescent="0.3">
      <c r="A25" s="19" t="s">
        <v>5</v>
      </c>
      <c r="B25" s="100"/>
      <c r="C25" s="7">
        <v>1012</v>
      </c>
      <c r="D25" s="6">
        <v>559</v>
      </c>
      <c r="E25" s="20">
        <f t="shared" si="9"/>
        <v>0.44762845849802368</v>
      </c>
      <c r="F25" s="21">
        <f t="shared" si="10"/>
        <v>0.55237154150197632</v>
      </c>
      <c r="G25" s="7">
        <v>259</v>
      </c>
      <c r="H25" s="6">
        <v>151</v>
      </c>
      <c r="I25" s="20">
        <f t="shared" si="7"/>
        <v>0.41698841698841704</v>
      </c>
      <c r="J25" s="123">
        <f t="shared" si="11"/>
        <v>0.58301158301158296</v>
      </c>
      <c r="K25" s="44">
        <f t="shared" si="0"/>
        <v>3.0640041509606641E-2</v>
      </c>
      <c r="L25" s="48">
        <v>0.37555383524497599</v>
      </c>
    </row>
    <row r="26" spans="1:20" x14ac:dyDescent="0.3">
      <c r="A26" s="19" t="s">
        <v>6</v>
      </c>
      <c r="B26" s="100"/>
      <c r="C26" s="7">
        <v>1012</v>
      </c>
      <c r="D26" s="6">
        <v>349</v>
      </c>
      <c r="E26" s="20">
        <f t="shared" si="9"/>
        <v>0.65513833992094861</v>
      </c>
      <c r="F26" s="21">
        <f t="shared" si="10"/>
        <v>0.34486166007905139</v>
      </c>
      <c r="G26" s="7">
        <v>259</v>
      </c>
      <c r="H26" s="6">
        <v>100</v>
      </c>
      <c r="I26" s="20">
        <f t="shared" si="7"/>
        <v>0.61389961389961389</v>
      </c>
      <c r="J26" s="123">
        <f t="shared" si="11"/>
        <v>0.38610038610038611</v>
      </c>
      <c r="K26" s="44">
        <f t="shared" si="0"/>
        <v>4.1238726021334715E-2</v>
      </c>
      <c r="L26" s="48">
        <v>0.21535842138820799</v>
      </c>
    </row>
    <row r="27" spans="1:20" x14ac:dyDescent="0.3">
      <c r="A27" s="19" t="s">
        <v>7</v>
      </c>
      <c r="B27" s="100"/>
      <c r="C27" s="7">
        <v>1012</v>
      </c>
      <c r="D27" s="6">
        <v>455</v>
      </c>
      <c r="E27" s="20">
        <f t="shared" si="9"/>
        <v>0.55039525691699609</v>
      </c>
      <c r="F27" s="21">
        <f t="shared" si="10"/>
        <v>0.44960474308300397</v>
      </c>
      <c r="G27" s="7">
        <v>259</v>
      </c>
      <c r="H27" s="6">
        <v>133</v>
      </c>
      <c r="I27" s="20">
        <f t="shared" si="7"/>
        <v>0.48648648648648651</v>
      </c>
      <c r="J27" s="123">
        <f t="shared" si="11"/>
        <v>0.51351351351351349</v>
      </c>
      <c r="K27" s="44">
        <f t="shared" si="0"/>
        <v>6.3908770430509521E-2</v>
      </c>
      <c r="L27" s="48">
        <v>6.5670910590985607E-2</v>
      </c>
    </row>
    <row r="28" spans="1:20" ht="14.5" thickBot="1" x14ac:dyDescent="0.35">
      <c r="A28" s="22" t="s">
        <v>8</v>
      </c>
      <c r="B28" s="104"/>
      <c r="C28" s="9">
        <v>1012</v>
      </c>
      <c r="D28" s="8">
        <v>371</v>
      </c>
      <c r="E28" s="20">
        <f t="shared" si="9"/>
        <v>0.63339920948616601</v>
      </c>
      <c r="F28" s="21">
        <f t="shared" si="10"/>
        <v>0.36660079051383399</v>
      </c>
      <c r="G28" s="9">
        <v>259</v>
      </c>
      <c r="H28" s="8">
        <v>116</v>
      </c>
      <c r="I28" s="20">
        <f t="shared" si="7"/>
        <v>0.55212355212355213</v>
      </c>
      <c r="J28" s="123">
        <f t="shared" si="11"/>
        <v>0.44787644787644787</v>
      </c>
      <c r="K28" s="126">
        <f t="shared" si="0"/>
        <v>8.1275657362613885E-2</v>
      </c>
      <c r="L28" s="48">
        <v>1.6360532864821201E-2</v>
      </c>
    </row>
    <row r="29" spans="1:20" ht="14.5" thickBot="1" x14ac:dyDescent="0.35">
      <c r="A29" s="101" t="s">
        <v>20</v>
      </c>
      <c r="B29" s="102"/>
      <c r="C29" s="30">
        <v>1012</v>
      </c>
      <c r="D29" s="29">
        <f>AVERAGE(D21:D28)</f>
        <v>681.625</v>
      </c>
      <c r="E29" s="51">
        <f t="shared" si="9"/>
        <v>0.32645750988142297</v>
      </c>
      <c r="F29" s="34">
        <f>D29/C29</f>
        <v>0.67354249011857703</v>
      </c>
      <c r="G29" s="30">
        <v>259</v>
      </c>
      <c r="H29" s="29">
        <f>AVERAGE(H21:H28)</f>
        <v>168.25</v>
      </c>
      <c r="I29" s="51">
        <f t="shared" si="7"/>
        <v>0.35038610038610041</v>
      </c>
      <c r="J29" s="124">
        <f>H29/G29</f>
        <v>0.64961389961389959</v>
      </c>
      <c r="K29" s="127">
        <f t="shared" si="0"/>
        <v>-2.3928590504677438E-2</v>
      </c>
      <c r="L29" s="49"/>
    </row>
    <row r="30" spans="1:20" x14ac:dyDescent="0.3">
      <c r="A30" s="16" t="s">
        <v>10</v>
      </c>
      <c r="B30" s="103">
        <v>2</v>
      </c>
      <c r="C30" s="5">
        <v>199</v>
      </c>
      <c r="D30" s="4">
        <v>171</v>
      </c>
      <c r="E30" s="16">
        <f t="shared" si="9"/>
        <v>0.14070351758793975</v>
      </c>
      <c r="F30" s="25">
        <f>D30/C30</f>
        <v>0.85929648241206025</v>
      </c>
      <c r="G30" s="23">
        <v>68</v>
      </c>
      <c r="H30" s="4">
        <v>27</v>
      </c>
      <c r="I30" s="16">
        <f t="shared" si="7"/>
        <v>0.60294117647058831</v>
      </c>
      <c r="J30" s="16">
        <f>H30/G30</f>
        <v>0.39705882352941174</v>
      </c>
      <c r="K30" s="44">
        <f t="shared" si="0"/>
        <v>-0.46223765888264851</v>
      </c>
      <c r="L30" s="48">
        <v>5.6045493285776401E-14</v>
      </c>
    </row>
    <row r="31" spans="1:20" x14ac:dyDescent="0.3">
      <c r="A31" s="19" t="s">
        <v>12</v>
      </c>
      <c r="B31" s="100"/>
      <c r="C31" s="7">
        <v>199</v>
      </c>
      <c r="D31" s="6">
        <v>160</v>
      </c>
      <c r="E31" s="19">
        <f t="shared" si="9"/>
        <v>0.1959798994974874</v>
      </c>
      <c r="F31" s="27">
        <f>D31/C31</f>
        <v>0.8040201005025126</v>
      </c>
      <c r="G31" s="24">
        <v>68</v>
      </c>
      <c r="H31" s="6">
        <v>25</v>
      </c>
      <c r="I31" s="19">
        <f t="shared" si="7"/>
        <v>0.63235294117647056</v>
      </c>
      <c r="J31" s="128">
        <f>H31/G31</f>
        <v>0.36764705882352944</v>
      </c>
      <c r="K31" s="44">
        <f t="shared" si="0"/>
        <v>-0.43637304167898316</v>
      </c>
      <c r="L31" s="48">
        <v>1.6455793394564201E-11</v>
      </c>
      <c r="P31" t="s">
        <v>74</v>
      </c>
      <c r="Q31" t="s">
        <v>75</v>
      </c>
    </row>
    <row r="32" spans="1:20" x14ac:dyDescent="0.3">
      <c r="A32" s="19" t="s">
        <v>3</v>
      </c>
      <c r="B32" s="100"/>
      <c r="C32" s="7">
        <v>199</v>
      </c>
      <c r="D32" s="6">
        <v>174</v>
      </c>
      <c r="E32" s="19">
        <f t="shared" si="9"/>
        <v>0.12562814070351758</v>
      </c>
      <c r="F32" s="27">
        <f t="shared" ref="F32:F37" si="12">D32/C32</f>
        <v>0.87437185929648242</v>
      </c>
      <c r="G32" s="24">
        <v>68</v>
      </c>
      <c r="H32" s="6">
        <v>64</v>
      </c>
      <c r="I32" s="19">
        <f t="shared" si="7"/>
        <v>5.8823529411764719E-2</v>
      </c>
      <c r="J32" s="128">
        <f t="shared" ref="J32:J37" si="13">H32/G32</f>
        <v>0.94117647058823528</v>
      </c>
      <c r="K32" s="44">
        <f t="shared" si="0"/>
        <v>6.6804611291752858E-2</v>
      </c>
      <c r="L32" s="48">
        <v>0.12639704780475999</v>
      </c>
      <c r="O32" t="s">
        <v>65</v>
      </c>
      <c r="P32">
        <v>0.41847826086956519</v>
      </c>
      <c r="Q32">
        <v>0.31018518518518523</v>
      </c>
    </row>
    <row r="33" spans="1:17" x14ac:dyDescent="0.3">
      <c r="A33" s="19" t="s">
        <v>4</v>
      </c>
      <c r="B33" s="100"/>
      <c r="C33" s="7">
        <v>199</v>
      </c>
      <c r="D33" s="6">
        <v>176</v>
      </c>
      <c r="E33" s="19">
        <f t="shared" si="9"/>
        <v>0.11557788944723613</v>
      </c>
      <c r="F33" s="27">
        <f t="shared" si="12"/>
        <v>0.88442211055276387</v>
      </c>
      <c r="G33" s="24">
        <v>68</v>
      </c>
      <c r="H33" s="6">
        <v>63</v>
      </c>
      <c r="I33" s="19">
        <f t="shared" si="7"/>
        <v>7.3529411764705843E-2</v>
      </c>
      <c r="J33" s="128">
        <f t="shared" si="13"/>
        <v>0.92647058823529416</v>
      </c>
      <c r="K33" s="44">
        <f t="shared" si="0"/>
        <v>4.2048477682530283E-2</v>
      </c>
      <c r="L33" s="48">
        <v>0.32855314520609702</v>
      </c>
      <c r="O33" t="s">
        <v>66</v>
      </c>
      <c r="P33">
        <v>0.26517543859649118</v>
      </c>
      <c r="Q33">
        <v>0.37529069767441858</v>
      </c>
    </row>
    <row r="34" spans="1:17" x14ac:dyDescent="0.3">
      <c r="A34" s="19" t="s">
        <v>5</v>
      </c>
      <c r="B34" s="100"/>
      <c r="C34" s="7">
        <v>199</v>
      </c>
      <c r="D34" s="6">
        <v>48</v>
      </c>
      <c r="E34" s="19">
        <f t="shared" si="9"/>
        <v>0.7587939698492463</v>
      </c>
      <c r="F34" s="27">
        <f t="shared" si="12"/>
        <v>0.24120603015075376</v>
      </c>
      <c r="G34" s="24">
        <v>68</v>
      </c>
      <c r="H34" s="6">
        <v>19</v>
      </c>
      <c r="I34" s="19">
        <f t="shared" si="7"/>
        <v>0.72058823529411764</v>
      </c>
      <c r="J34" s="128">
        <f t="shared" si="13"/>
        <v>0.27941176470588236</v>
      </c>
      <c r="K34" s="44">
        <f t="shared" si="0"/>
        <v>3.8205734555128601E-2</v>
      </c>
      <c r="L34" s="48">
        <v>0.53042711080240301</v>
      </c>
      <c r="O34" t="s">
        <v>67</v>
      </c>
      <c r="P34">
        <v>0.32645750988142297</v>
      </c>
      <c r="Q34">
        <v>0.35038610038610041</v>
      </c>
    </row>
    <row r="35" spans="1:17" x14ac:dyDescent="0.3">
      <c r="A35" s="19" t="s">
        <v>6</v>
      </c>
      <c r="B35" s="100"/>
      <c r="C35" s="7">
        <v>199</v>
      </c>
      <c r="D35" s="6">
        <v>13</v>
      </c>
      <c r="E35" s="19">
        <f t="shared" si="9"/>
        <v>0.9346733668341709</v>
      </c>
      <c r="F35" s="27">
        <f t="shared" si="12"/>
        <v>6.5326633165829151E-2</v>
      </c>
      <c r="G35" s="24">
        <v>68</v>
      </c>
      <c r="H35" s="6">
        <v>3</v>
      </c>
      <c r="I35" s="19">
        <f t="shared" si="7"/>
        <v>0.95588235294117652</v>
      </c>
      <c r="J35" s="128">
        <f t="shared" si="13"/>
        <v>4.4117647058823532E-2</v>
      </c>
      <c r="K35" s="44">
        <f t="shared" si="0"/>
        <v>-2.1208986107005619E-2</v>
      </c>
      <c r="L35" s="48">
        <v>0.52467851632624496</v>
      </c>
      <c r="O35" t="s">
        <v>68</v>
      </c>
      <c r="P35">
        <v>0.5056532663316583</v>
      </c>
      <c r="Q35">
        <v>0.59558823529411764</v>
      </c>
    </row>
    <row r="36" spans="1:17" x14ac:dyDescent="0.3">
      <c r="A36" s="19" t="s">
        <v>7</v>
      </c>
      <c r="B36" s="100"/>
      <c r="C36" s="7">
        <v>199</v>
      </c>
      <c r="D36" s="6">
        <v>28</v>
      </c>
      <c r="E36" s="19">
        <f t="shared" si="9"/>
        <v>0.85929648241206036</v>
      </c>
      <c r="F36" s="27">
        <f t="shared" si="12"/>
        <v>0.1407035175879397</v>
      </c>
      <c r="G36" s="24">
        <v>68</v>
      </c>
      <c r="H36" s="6">
        <v>11</v>
      </c>
      <c r="I36" s="19">
        <f t="shared" si="7"/>
        <v>0.83823529411764708</v>
      </c>
      <c r="J36" s="128">
        <f t="shared" si="13"/>
        <v>0.16176470588235295</v>
      </c>
      <c r="K36" s="44">
        <f t="shared" si="0"/>
        <v>2.1061188294413252E-2</v>
      </c>
      <c r="L36" s="48">
        <v>0.67117121783773703</v>
      </c>
      <c r="O36" t="s">
        <v>64</v>
      </c>
      <c r="P36">
        <v>0.42763157894736847</v>
      </c>
      <c r="Q36">
        <v>0.67500000000000004</v>
      </c>
    </row>
    <row r="37" spans="1:17" ht="14.5" thickBot="1" x14ac:dyDescent="0.35">
      <c r="A37" s="22" t="s">
        <v>8</v>
      </c>
      <c r="B37" s="104"/>
      <c r="C37" s="9">
        <v>199</v>
      </c>
      <c r="D37" s="8">
        <v>17</v>
      </c>
      <c r="E37" s="19">
        <f t="shared" si="9"/>
        <v>0.914572864321608</v>
      </c>
      <c r="F37" s="27">
        <f t="shared" si="12"/>
        <v>8.5427135678391955E-2</v>
      </c>
      <c r="G37" s="24">
        <v>68</v>
      </c>
      <c r="H37" s="6">
        <v>8</v>
      </c>
      <c r="I37" s="19">
        <f t="shared" si="7"/>
        <v>0.88235294117647056</v>
      </c>
      <c r="J37" s="128">
        <f t="shared" si="13"/>
        <v>0.11764705882352941</v>
      </c>
      <c r="K37" s="44">
        <f t="shared" si="0"/>
        <v>3.2219923145137455E-2</v>
      </c>
      <c r="L37" s="48">
        <v>0.43106044952842298</v>
      </c>
    </row>
    <row r="38" spans="1:17" ht="14.5" thickBot="1" x14ac:dyDescent="0.35">
      <c r="A38" s="105" t="s">
        <v>20</v>
      </c>
      <c r="B38" s="102"/>
      <c r="C38" s="30">
        <v>199</v>
      </c>
      <c r="D38" s="29">
        <f>AVERAGE(D30:D37)</f>
        <v>98.375</v>
      </c>
      <c r="E38" s="51">
        <f t="shared" si="9"/>
        <v>0.5056532663316583</v>
      </c>
      <c r="F38" s="34">
        <f>D38/C38</f>
        <v>0.4943467336683417</v>
      </c>
      <c r="G38" s="30">
        <v>68</v>
      </c>
      <c r="H38" s="29">
        <f>AVERAGE(H30:H37)</f>
        <v>27.5</v>
      </c>
      <c r="I38" s="51">
        <f t="shared" si="7"/>
        <v>0.59558823529411764</v>
      </c>
      <c r="J38" s="124">
        <f>H38/G38</f>
        <v>0.40441176470588236</v>
      </c>
      <c r="K38" s="127">
        <f t="shared" si="0"/>
        <v>-8.9934968962459338E-2</v>
      </c>
      <c r="L38" s="49"/>
    </row>
    <row r="39" spans="1:17" x14ac:dyDescent="0.3">
      <c r="A39" s="19" t="s">
        <v>10</v>
      </c>
      <c r="B39" s="100">
        <v>1</v>
      </c>
      <c r="C39" s="7">
        <v>19</v>
      </c>
      <c r="D39" s="6">
        <v>19</v>
      </c>
      <c r="E39" s="19">
        <f t="shared" si="9"/>
        <v>0</v>
      </c>
      <c r="F39" s="27">
        <f>D39/C39</f>
        <v>1</v>
      </c>
      <c r="G39" s="7">
        <v>5</v>
      </c>
      <c r="H39" s="6">
        <v>2</v>
      </c>
      <c r="I39" s="19">
        <f t="shared" si="7"/>
        <v>0.6</v>
      </c>
      <c r="J39" s="128">
        <f>H39/G39</f>
        <v>0.4</v>
      </c>
      <c r="K39" s="44">
        <f t="shared" si="0"/>
        <v>-0.6</v>
      </c>
      <c r="L39" s="48">
        <v>3.0677447563451002E-4</v>
      </c>
    </row>
    <row r="40" spans="1:17" x14ac:dyDescent="0.3">
      <c r="A40" s="19" t="s">
        <v>12</v>
      </c>
      <c r="B40" s="100"/>
      <c r="C40" s="7">
        <v>19</v>
      </c>
      <c r="D40" s="6">
        <v>17</v>
      </c>
      <c r="E40" s="19">
        <f t="shared" si="9"/>
        <v>0.10526315789473684</v>
      </c>
      <c r="F40" s="27">
        <f>D40/C40</f>
        <v>0.89473684210526316</v>
      </c>
      <c r="G40" s="7">
        <v>5</v>
      </c>
      <c r="H40" s="6">
        <v>2</v>
      </c>
      <c r="I40" s="19">
        <f t="shared" si="7"/>
        <v>0.6</v>
      </c>
      <c r="J40" s="128">
        <f>H40/G40</f>
        <v>0.4</v>
      </c>
      <c r="K40" s="44">
        <f t="shared" si="0"/>
        <v>-0.49473684210526314</v>
      </c>
      <c r="L40" s="48">
        <v>1.5363052493080001E-2</v>
      </c>
    </row>
    <row r="41" spans="1:17" x14ac:dyDescent="0.3">
      <c r="A41" s="19" t="s">
        <v>3</v>
      </c>
      <c r="B41" s="100"/>
      <c r="C41" s="7">
        <v>19</v>
      </c>
      <c r="D41" s="6">
        <v>19</v>
      </c>
      <c r="E41" s="19">
        <f t="shared" si="9"/>
        <v>0</v>
      </c>
      <c r="F41" s="27">
        <f t="shared" ref="F41:F45" si="14">D41/C41</f>
        <v>1</v>
      </c>
      <c r="G41" s="7">
        <v>5</v>
      </c>
      <c r="H41" s="6">
        <v>4</v>
      </c>
      <c r="I41" s="19">
        <f t="shared" si="7"/>
        <v>0.19999999999999996</v>
      </c>
      <c r="J41" s="128">
        <f t="shared" ref="J41:J45" si="15">H41/G41</f>
        <v>0.8</v>
      </c>
      <c r="K41" s="44">
        <f t="shared" si="0"/>
        <v>-0.19999999999999996</v>
      </c>
      <c r="L41" s="48">
        <v>4.6449523861095403E-2</v>
      </c>
    </row>
    <row r="42" spans="1:17" x14ac:dyDescent="0.3">
      <c r="A42" s="19" t="s">
        <v>4</v>
      </c>
      <c r="B42" s="100"/>
      <c r="C42" s="7">
        <v>19</v>
      </c>
      <c r="D42" s="6">
        <v>18</v>
      </c>
      <c r="E42" s="19">
        <f t="shared" si="9"/>
        <v>5.2631578947368474E-2</v>
      </c>
      <c r="F42" s="27">
        <f t="shared" si="14"/>
        <v>0.94736842105263153</v>
      </c>
      <c r="G42" s="7">
        <v>5</v>
      </c>
      <c r="H42" s="6">
        <v>3</v>
      </c>
      <c r="I42" s="19">
        <f t="shared" si="7"/>
        <v>0.4</v>
      </c>
      <c r="J42" s="128">
        <f t="shared" si="15"/>
        <v>0.6</v>
      </c>
      <c r="K42" s="44">
        <f t="shared" si="0"/>
        <v>-0.34736842105263155</v>
      </c>
      <c r="L42" s="48">
        <v>3.66432256901962E-2</v>
      </c>
    </row>
    <row r="43" spans="1:17" x14ac:dyDescent="0.3">
      <c r="A43" s="19" t="s">
        <v>5</v>
      </c>
      <c r="B43" s="100"/>
      <c r="C43" s="7">
        <v>19</v>
      </c>
      <c r="D43" s="6">
        <v>5</v>
      </c>
      <c r="E43" s="19">
        <f t="shared" si="9"/>
        <v>0.73684210526315796</v>
      </c>
      <c r="F43" s="27">
        <f t="shared" si="14"/>
        <v>0.26315789473684209</v>
      </c>
      <c r="G43" s="7">
        <v>5</v>
      </c>
      <c r="H43" s="6">
        <v>1</v>
      </c>
      <c r="I43" s="19">
        <f t="shared" si="7"/>
        <v>0.8</v>
      </c>
      <c r="J43" s="128">
        <f t="shared" si="15"/>
        <v>0.2</v>
      </c>
      <c r="K43" s="44">
        <f t="shared" si="0"/>
        <v>-6.315789473684208E-2</v>
      </c>
      <c r="L43" s="48">
        <v>0.77167050354361599</v>
      </c>
    </row>
    <row r="44" spans="1:17" x14ac:dyDescent="0.3">
      <c r="A44" s="19" t="s">
        <v>6</v>
      </c>
      <c r="B44" s="100"/>
      <c r="C44" s="7">
        <v>19</v>
      </c>
      <c r="D44" s="6">
        <v>2</v>
      </c>
      <c r="E44" s="19">
        <f t="shared" si="9"/>
        <v>0.89473684210526316</v>
      </c>
      <c r="F44" s="27">
        <f t="shared" si="14"/>
        <v>0.10526315789473684</v>
      </c>
      <c r="G44" s="7">
        <v>5</v>
      </c>
      <c r="H44" s="6">
        <v>0</v>
      </c>
      <c r="I44" s="19">
        <f t="shared" si="7"/>
        <v>1</v>
      </c>
      <c r="J44" s="128">
        <f t="shared" si="15"/>
        <v>0</v>
      </c>
      <c r="K44" s="44">
        <f t="shared" si="0"/>
        <v>-0.10526315789473684</v>
      </c>
      <c r="L44" s="48"/>
    </row>
    <row r="45" spans="1:17" x14ac:dyDescent="0.3">
      <c r="A45" s="19" t="s">
        <v>7</v>
      </c>
      <c r="B45" s="100"/>
      <c r="C45" s="7">
        <v>19</v>
      </c>
      <c r="D45" s="6">
        <v>3</v>
      </c>
      <c r="E45" s="19">
        <f t="shared" si="9"/>
        <v>0.84210526315789469</v>
      </c>
      <c r="F45" s="27">
        <f t="shared" si="14"/>
        <v>0.15789473684210525</v>
      </c>
      <c r="G45" s="7">
        <v>5</v>
      </c>
      <c r="H45" s="6">
        <v>1</v>
      </c>
      <c r="I45" s="19">
        <f t="shared" si="7"/>
        <v>0.8</v>
      </c>
      <c r="J45" s="128">
        <f t="shared" si="15"/>
        <v>0.2</v>
      </c>
      <c r="K45" s="44">
        <f t="shared" si="0"/>
        <v>4.2105263157894757E-2</v>
      </c>
      <c r="L45" s="48">
        <v>0.82214996291721099</v>
      </c>
    </row>
    <row r="46" spans="1:17" ht="14.5" thickBot="1" x14ac:dyDescent="0.35">
      <c r="A46" s="19" t="s">
        <v>18</v>
      </c>
      <c r="B46" s="100"/>
      <c r="C46" s="7">
        <v>19</v>
      </c>
      <c r="D46" s="6">
        <v>4</v>
      </c>
      <c r="E46" s="19">
        <f t="shared" si="9"/>
        <v>0.78947368421052633</v>
      </c>
      <c r="F46" s="27">
        <f>D46/C46</f>
        <v>0.21052631578947367</v>
      </c>
      <c r="G46" s="7">
        <v>5</v>
      </c>
      <c r="H46" s="6">
        <v>0</v>
      </c>
      <c r="I46" s="19">
        <f t="shared" si="7"/>
        <v>1</v>
      </c>
      <c r="J46" s="128">
        <f>H46/G46</f>
        <v>0</v>
      </c>
      <c r="K46" s="44">
        <f t="shared" si="0"/>
        <v>-0.21052631578947367</v>
      </c>
      <c r="L46" s="48">
        <v>0.26105418957965698</v>
      </c>
    </row>
    <row r="47" spans="1:17" ht="14.5" thickBot="1" x14ac:dyDescent="0.35">
      <c r="A47" s="101" t="s">
        <v>20</v>
      </c>
      <c r="B47" s="102"/>
      <c r="C47" s="32">
        <v>19</v>
      </c>
      <c r="D47" s="31">
        <f>AVERAGE(D39:D46)</f>
        <v>10.875</v>
      </c>
      <c r="E47" s="50">
        <f t="shared" si="9"/>
        <v>0.42763157894736847</v>
      </c>
      <c r="F47" s="28">
        <f>D47/C47</f>
        <v>0.57236842105263153</v>
      </c>
      <c r="G47" s="30">
        <v>5</v>
      </c>
      <c r="H47" s="29">
        <f>AVERAGE(H39:H46)</f>
        <v>1.625</v>
      </c>
      <c r="I47" s="50">
        <f t="shared" si="7"/>
        <v>0.67500000000000004</v>
      </c>
      <c r="J47" s="32">
        <f>H47/G47</f>
        <v>0.32500000000000001</v>
      </c>
      <c r="K47" s="126">
        <f t="shared" si="0"/>
        <v>-0.24736842105263152</v>
      </c>
      <c r="L47" s="49"/>
    </row>
    <row r="51" spans="14:33" ht="14.5" thickBot="1" x14ac:dyDescent="0.35"/>
    <row r="52" spans="14:33" ht="14.5" thickBot="1" x14ac:dyDescent="0.35">
      <c r="N52" s="53"/>
      <c r="O52" s="97" t="s">
        <v>50</v>
      </c>
      <c r="P52" s="98"/>
      <c r="Q52" s="98"/>
      <c r="R52" s="99"/>
      <c r="S52" s="97" t="s">
        <v>51</v>
      </c>
      <c r="T52" s="98"/>
      <c r="U52" s="98"/>
      <c r="V52" s="99"/>
      <c r="W52" s="97" t="s">
        <v>52</v>
      </c>
      <c r="X52" s="98"/>
      <c r="Y52" s="98"/>
      <c r="Z52" s="99"/>
      <c r="AA52" s="97" t="s">
        <v>53</v>
      </c>
      <c r="AB52" s="98"/>
      <c r="AC52" s="98"/>
      <c r="AD52" s="99"/>
      <c r="AE52" s="97" t="s">
        <v>54</v>
      </c>
      <c r="AF52" s="98"/>
      <c r="AG52" s="99"/>
    </row>
    <row r="53" spans="14:33" ht="14.5" thickBot="1" x14ac:dyDescent="0.35">
      <c r="N53" s="43" t="s">
        <v>0</v>
      </c>
      <c r="O53" s="39" t="s">
        <v>43</v>
      </c>
      <c r="P53" s="41" t="s">
        <v>44</v>
      </c>
      <c r="Q53" s="41" t="s">
        <v>2</v>
      </c>
      <c r="R53" s="55" t="s">
        <v>42</v>
      </c>
      <c r="S53" s="39" t="s">
        <v>43</v>
      </c>
      <c r="T53" s="41" t="s">
        <v>44</v>
      </c>
      <c r="U53" s="41" t="s">
        <v>2</v>
      </c>
      <c r="V53" s="55" t="s">
        <v>42</v>
      </c>
      <c r="W53" s="41" t="s">
        <v>43</v>
      </c>
      <c r="X53" s="41" t="s">
        <v>44</v>
      </c>
      <c r="Y53" s="41" t="s">
        <v>2</v>
      </c>
      <c r="Z53" s="55" t="s">
        <v>42</v>
      </c>
      <c r="AA53" s="41" t="s">
        <v>43</v>
      </c>
      <c r="AB53" s="41" t="s">
        <v>44</v>
      </c>
      <c r="AC53" s="41" t="s">
        <v>2</v>
      </c>
      <c r="AD53" s="55" t="s">
        <v>42</v>
      </c>
      <c r="AE53" s="39" t="s">
        <v>43</v>
      </c>
      <c r="AF53" s="41" t="s">
        <v>44</v>
      </c>
      <c r="AG53" s="55" t="s">
        <v>2</v>
      </c>
    </row>
    <row r="54" spans="14:33" x14ac:dyDescent="0.3">
      <c r="N54" s="13" t="s">
        <v>9</v>
      </c>
      <c r="O54" s="66">
        <v>0.14492753623188404</v>
      </c>
      <c r="P54" s="67">
        <v>0.37037037037037035</v>
      </c>
      <c r="Q54" s="54">
        <v>0.22544283413848631</v>
      </c>
      <c r="R54" s="65">
        <v>1.44676255709675E-2</v>
      </c>
      <c r="S54" s="66">
        <v>6.7368421052631633E-2</v>
      </c>
      <c r="T54" s="67">
        <v>0.38139534883720927</v>
      </c>
      <c r="U54" s="36">
        <v>9.8200099007241005E-61</v>
      </c>
      <c r="V54" s="70">
        <v>9.8200099007241005E-61</v>
      </c>
      <c r="W54" s="69">
        <v>8.4980237154150151E-2</v>
      </c>
      <c r="X54" s="67">
        <v>0.33976833976833976</v>
      </c>
      <c r="Y54" s="36">
        <v>0.2547881026141896</v>
      </c>
      <c r="Z54" s="70">
        <v>1.85518004799225E-26</v>
      </c>
      <c r="AA54" s="69">
        <v>0.14070351758793975</v>
      </c>
      <c r="AB54" s="67">
        <v>0.60294117647058831</v>
      </c>
      <c r="AC54" s="36">
        <v>0.46223765888264851</v>
      </c>
      <c r="AD54" s="70">
        <v>5.6045493285776401E-14</v>
      </c>
      <c r="AE54" s="66">
        <v>0</v>
      </c>
      <c r="AF54" s="67">
        <v>0.6</v>
      </c>
      <c r="AG54" s="52">
        <v>0.6</v>
      </c>
    </row>
    <row r="55" spans="14:33" x14ac:dyDescent="0.3">
      <c r="N55" s="13" t="s">
        <v>11</v>
      </c>
      <c r="O55" s="35">
        <v>0.20289855072463769</v>
      </c>
      <c r="P55" s="45">
        <v>0.33333333333333337</v>
      </c>
      <c r="Q55" s="54">
        <v>0.13043478260869568</v>
      </c>
      <c r="R55" s="10">
        <v>0.17823749702070299</v>
      </c>
      <c r="S55" s="66">
        <v>8.8421052631578956E-2</v>
      </c>
      <c r="T55" s="67">
        <v>0.37906976744186049</v>
      </c>
      <c r="U55" s="36">
        <v>4.6287126977408903E-48</v>
      </c>
      <c r="V55" s="70">
        <v>4.6287126977408903E-48</v>
      </c>
      <c r="W55" s="69">
        <v>0.11067193675889331</v>
      </c>
      <c r="X55" s="67">
        <v>0.33976833976833976</v>
      </c>
      <c r="Y55" s="36">
        <v>0.22909640300944645</v>
      </c>
      <c r="Z55" s="70">
        <v>1.6421175895008301E-19</v>
      </c>
      <c r="AA55" s="69">
        <v>0.1959798994974874</v>
      </c>
      <c r="AB55" s="67">
        <v>0.63235294117647056</v>
      </c>
      <c r="AC55" s="36">
        <v>0.43637304167898316</v>
      </c>
      <c r="AD55" s="70">
        <v>1.6455793394564201E-11</v>
      </c>
      <c r="AE55" s="68">
        <v>0.10526315789473684</v>
      </c>
      <c r="AF55" s="69">
        <v>0.6</v>
      </c>
      <c r="AG55" s="52">
        <v>0.49473684210526314</v>
      </c>
    </row>
    <row r="56" spans="14:33" x14ac:dyDescent="0.3">
      <c r="N56" s="13" t="s">
        <v>13</v>
      </c>
      <c r="O56" s="68">
        <v>0.13043478260869568</v>
      </c>
      <c r="P56" s="69">
        <v>0</v>
      </c>
      <c r="Q56" s="54">
        <v>-0.13043478260869568</v>
      </c>
      <c r="R56" s="65">
        <v>4.86886063937884E-2</v>
      </c>
      <c r="S56" s="64">
        <v>5.2631578947368474E-2</v>
      </c>
      <c r="T56" s="36">
        <v>3.9534883720930281E-2</v>
      </c>
      <c r="U56" s="36">
        <v>0.27291895787222498</v>
      </c>
      <c r="V56" s="70">
        <v>0.27291895787222498</v>
      </c>
      <c r="W56" s="67">
        <v>6.3241106719367557E-2</v>
      </c>
      <c r="X56" s="69">
        <v>2.7027027027026973E-2</v>
      </c>
      <c r="Y56" s="36">
        <v>-3.6214079692340584E-2</v>
      </c>
      <c r="Z56" s="70">
        <v>2.3543942230544301E-2</v>
      </c>
      <c r="AA56" s="45">
        <v>0.12562814070351758</v>
      </c>
      <c r="AB56" s="36">
        <v>5.8823529411764719E-2</v>
      </c>
      <c r="AC56" s="36">
        <v>-6.6804611291752858E-2</v>
      </c>
      <c r="AD56" s="52">
        <v>0.12639704780475999</v>
      </c>
      <c r="AE56" s="66">
        <v>0</v>
      </c>
      <c r="AF56" s="67">
        <v>0.19999999999999996</v>
      </c>
      <c r="AG56" s="52">
        <v>0.19999999999999996</v>
      </c>
    </row>
    <row r="57" spans="14:33" x14ac:dyDescent="0.3">
      <c r="N57" s="13" t="s">
        <v>14</v>
      </c>
      <c r="O57" s="68">
        <v>0.17391304347826086</v>
      </c>
      <c r="P57" s="69">
        <v>0</v>
      </c>
      <c r="Q57" s="54">
        <v>-0.17391304347826086</v>
      </c>
      <c r="R57" s="65">
        <v>2.0527601890884699E-2</v>
      </c>
      <c r="S57" s="64">
        <v>5.6140350877192935E-2</v>
      </c>
      <c r="T57" s="36">
        <v>4.6511627906976716E-2</v>
      </c>
      <c r="U57" s="36">
        <v>0.43840076886000401</v>
      </c>
      <c r="V57" s="52">
        <v>0.43840076886000401</v>
      </c>
      <c r="W57" s="67">
        <v>6.6205533596837896E-2</v>
      </c>
      <c r="X57" s="69">
        <v>2.7027027027026973E-2</v>
      </c>
      <c r="Y57" s="36">
        <v>-3.9178506569810922E-2</v>
      </c>
      <c r="Z57" s="70">
        <v>1.62749492098812E-2</v>
      </c>
      <c r="AA57" s="45">
        <v>0.11557788944723613</v>
      </c>
      <c r="AB57" s="36">
        <v>7.3529411764705843E-2</v>
      </c>
      <c r="AC57" s="36">
        <v>-4.2048477682530283E-2</v>
      </c>
      <c r="AD57" s="52">
        <v>0.32855314520609702</v>
      </c>
      <c r="AE57" s="66">
        <v>5.2631578947368474E-2</v>
      </c>
      <c r="AF57" s="67">
        <v>0.4</v>
      </c>
      <c r="AG57" s="52">
        <v>0.34736842105263155</v>
      </c>
    </row>
    <row r="58" spans="14:33" x14ac:dyDescent="0.3">
      <c r="N58" s="13" t="s">
        <v>15</v>
      </c>
      <c r="O58" s="64">
        <v>0.57971014492753625</v>
      </c>
      <c r="P58" s="36">
        <v>0.37037037037037035</v>
      </c>
      <c r="Q58" s="54">
        <v>-0.2093397745571659</v>
      </c>
      <c r="R58" s="10">
        <v>6.4893327839880693E-2</v>
      </c>
      <c r="S58" s="66">
        <v>0.3515789473684211</v>
      </c>
      <c r="T58" s="67">
        <v>0.40930232558139534</v>
      </c>
      <c r="U58" s="36">
        <v>2.9316334402164301E-2</v>
      </c>
      <c r="V58" s="70">
        <v>2.9316334402164301E-2</v>
      </c>
      <c r="W58" s="45">
        <v>0.44762845849802368</v>
      </c>
      <c r="X58" s="36">
        <v>0.41698841698841704</v>
      </c>
      <c r="Y58" s="36">
        <v>-3.0640041509606641E-2</v>
      </c>
      <c r="Z58" s="52">
        <v>0.37555383524497599</v>
      </c>
      <c r="AA58" s="45">
        <v>0.7587939698492463</v>
      </c>
      <c r="AB58" s="36">
        <v>0.72058823529411764</v>
      </c>
      <c r="AC58" s="36">
        <v>-3.8205734555128601E-2</v>
      </c>
      <c r="AD58" s="52">
        <v>0.53042711080240301</v>
      </c>
      <c r="AE58" s="35">
        <v>0.73684210526315796</v>
      </c>
      <c r="AF58" s="45">
        <v>0.8</v>
      </c>
      <c r="AG58" s="52">
        <v>6.315789473684208E-2</v>
      </c>
    </row>
    <row r="59" spans="14:33" x14ac:dyDescent="0.3">
      <c r="N59" s="13" t="s">
        <v>16</v>
      </c>
      <c r="O59" s="68">
        <v>0.75362318840579712</v>
      </c>
      <c r="P59" s="69">
        <v>0.5185185185185186</v>
      </c>
      <c r="Q59" s="54">
        <v>-0.23510466988727854</v>
      </c>
      <c r="R59" s="65">
        <v>2.54534574718326E-2</v>
      </c>
      <c r="S59" s="68">
        <v>0.52912280701754388</v>
      </c>
      <c r="T59" s="69">
        <v>0.62325581395348839</v>
      </c>
      <c r="U59" s="36">
        <v>5.8258031537504799E-4</v>
      </c>
      <c r="V59" s="70">
        <v>5.8258031537504799E-4</v>
      </c>
      <c r="W59" s="45">
        <v>0.65513833992094861</v>
      </c>
      <c r="X59" s="36">
        <v>0.61389961389961389</v>
      </c>
      <c r="Y59" s="36">
        <v>-4.1238726021334715E-2</v>
      </c>
      <c r="Z59" s="52">
        <v>0.21535842138820799</v>
      </c>
      <c r="AA59" s="36">
        <v>0.9346733668341709</v>
      </c>
      <c r="AB59" s="45">
        <v>0.95588235294117652</v>
      </c>
      <c r="AC59" s="36">
        <v>2.1208986107005619E-2</v>
      </c>
      <c r="AD59" s="52">
        <v>0.52467851632624496</v>
      </c>
      <c r="AE59" s="35">
        <v>0.89473684210526316</v>
      </c>
      <c r="AF59" s="45">
        <v>1</v>
      </c>
      <c r="AG59" s="52">
        <v>0.10526315789473684</v>
      </c>
    </row>
    <row r="60" spans="14:33" x14ac:dyDescent="0.3">
      <c r="N60" s="13" t="s">
        <v>17</v>
      </c>
      <c r="O60" s="64">
        <v>0.60869565217391308</v>
      </c>
      <c r="P60" s="36">
        <v>0.48148148148148151</v>
      </c>
      <c r="Q60" s="54">
        <v>-0.12721417069243152</v>
      </c>
      <c r="R60" s="10">
        <v>0.25724235234799703</v>
      </c>
      <c r="S60" s="66">
        <v>0.46035087719298251</v>
      </c>
      <c r="T60" s="67">
        <v>0.54186046511627906</v>
      </c>
      <c r="U60" s="36">
        <v>3.0229237144268201E-3</v>
      </c>
      <c r="V60" s="70">
        <v>3.0229237144268201E-3</v>
      </c>
      <c r="W60" s="45">
        <v>0.55039525691699609</v>
      </c>
      <c r="X60" s="36">
        <v>0.48648648648648651</v>
      </c>
      <c r="Y60" s="36">
        <v>-6.3908770430509521E-2</v>
      </c>
      <c r="Z60" s="52">
        <v>6.5670910590985607E-2</v>
      </c>
      <c r="AA60" s="45">
        <v>0.85929648241206036</v>
      </c>
      <c r="AB60" s="36">
        <v>0.83823529411764708</v>
      </c>
      <c r="AC60" s="36">
        <v>-2.1061188294413252E-2</v>
      </c>
      <c r="AD60" s="52">
        <v>0.67117121783773703</v>
      </c>
      <c r="AE60" s="35">
        <v>0.84210526315789469</v>
      </c>
      <c r="AF60" s="45">
        <v>0.8</v>
      </c>
      <c r="AG60" s="52">
        <v>-4.2105263157894757E-2</v>
      </c>
    </row>
    <row r="61" spans="14:33" ht="14.5" thickBot="1" x14ac:dyDescent="0.35">
      <c r="N61" s="14" t="s">
        <v>18</v>
      </c>
      <c r="O61" s="68">
        <v>0.75362318840579712</v>
      </c>
      <c r="P61" s="69">
        <v>0.40740740740740744</v>
      </c>
      <c r="Q61" s="54">
        <v>-0.34621578099838968</v>
      </c>
      <c r="R61" s="65">
        <v>1.32201280041695E-3</v>
      </c>
      <c r="S61" s="72">
        <v>0.51578947368421058</v>
      </c>
      <c r="T61" s="77">
        <v>0.58139534883720922</v>
      </c>
      <c r="U61" s="41">
        <v>1.68785084602067E-2</v>
      </c>
      <c r="V61" s="71">
        <v>1.68785084602067E-2</v>
      </c>
      <c r="W61" s="77">
        <v>0.63339920948616601</v>
      </c>
      <c r="X61" s="73">
        <v>0.55212355212355213</v>
      </c>
      <c r="Y61" s="41">
        <v>-8.1275657362613885E-2</v>
      </c>
      <c r="Z61" s="71">
        <v>1.6360532864821201E-2</v>
      </c>
      <c r="AA61" s="60">
        <v>0.914572864321608</v>
      </c>
      <c r="AB61" s="41">
        <v>0.88235294117647056</v>
      </c>
      <c r="AC61" s="41">
        <v>-3.2219923145137455E-2</v>
      </c>
      <c r="AD61" s="55">
        <v>0.43106044952842298</v>
      </c>
      <c r="AE61" s="39">
        <v>0.78947368421052633</v>
      </c>
      <c r="AF61" s="60">
        <v>1</v>
      </c>
      <c r="AG61" s="55">
        <v>0.21052631578947367</v>
      </c>
    </row>
    <row r="62" spans="14:33" ht="14.5" thickBot="1" x14ac:dyDescent="0.35">
      <c r="N62" s="57" t="s">
        <v>41</v>
      </c>
      <c r="O62" s="61">
        <v>0.41847826086956519</v>
      </c>
      <c r="P62" s="46">
        <v>0.31018518518518523</v>
      </c>
      <c r="Q62" s="62">
        <v>-0.10829307568437996</v>
      </c>
      <c r="R62" s="38">
        <v>0.26200000000000001</v>
      </c>
      <c r="S62" s="75">
        <v>0.26517543859649118</v>
      </c>
      <c r="T62" s="76">
        <v>0.37529069767441858</v>
      </c>
      <c r="U62" s="62">
        <v>0.11011525907792741</v>
      </c>
      <c r="V62" s="74">
        <v>0</v>
      </c>
      <c r="W62" s="61">
        <v>0.32645750988142297</v>
      </c>
      <c r="X62" s="46">
        <v>0.35038610038610041</v>
      </c>
      <c r="Y62" s="63">
        <v>2.3928590504677438E-2</v>
      </c>
      <c r="Z62" s="59">
        <v>0.441</v>
      </c>
      <c r="AA62" s="61">
        <v>0.5056532663316583</v>
      </c>
      <c r="AB62" s="46">
        <v>0.59558823529411764</v>
      </c>
      <c r="AC62" s="63">
        <v>8.9934968962459338E-2</v>
      </c>
      <c r="AD62" s="59">
        <v>0.25</v>
      </c>
      <c r="AE62" s="61">
        <v>0.42763157894736847</v>
      </c>
      <c r="AF62" s="46">
        <v>0.67500000000000004</v>
      </c>
      <c r="AG62" s="78">
        <v>0.24736842105263152</v>
      </c>
    </row>
  </sheetData>
  <mergeCells count="19">
    <mergeCell ref="A11:B11"/>
    <mergeCell ref="A1:B1"/>
    <mergeCell ref="C1:F1"/>
    <mergeCell ref="G1:J1"/>
    <mergeCell ref="K1:L1"/>
    <mergeCell ref="B3:B10"/>
    <mergeCell ref="B39:B46"/>
    <mergeCell ref="A47:B47"/>
    <mergeCell ref="B12:B19"/>
    <mergeCell ref="A20:B20"/>
    <mergeCell ref="B21:B28"/>
    <mergeCell ref="A29:B29"/>
    <mergeCell ref="B30:B37"/>
    <mergeCell ref="A38:B38"/>
    <mergeCell ref="O52:R52"/>
    <mergeCell ref="S52:V52"/>
    <mergeCell ref="W52:Z52"/>
    <mergeCell ref="AA52:AD52"/>
    <mergeCell ref="AE52:AG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B553-A4B3-4C6B-8D4C-BBB3BEC5E71C}">
  <dimension ref="A1:S47"/>
  <sheetViews>
    <sheetView zoomScale="40" zoomScaleNormal="40" workbookViewId="0">
      <selection activeCell="B3" sqref="B3:B10"/>
    </sheetView>
  </sheetViews>
  <sheetFormatPr defaultRowHeight="14" x14ac:dyDescent="0.3"/>
  <cols>
    <col min="1" max="1" width="12.83203125" customWidth="1"/>
    <col min="3" max="3" width="11" customWidth="1"/>
    <col min="4" max="4" width="12.25" customWidth="1"/>
    <col min="5" max="5" width="11" customWidth="1"/>
    <col min="7" max="7" width="11.5" customWidth="1"/>
    <col min="8" max="8" width="10.33203125" customWidth="1"/>
    <col min="9" max="9" width="11.33203125" customWidth="1"/>
    <col min="14" max="14" width="15" customWidth="1"/>
  </cols>
  <sheetData>
    <row r="1" spans="1:15" ht="14.5" thickBot="1" x14ac:dyDescent="0.35">
      <c r="A1" s="115"/>
      <c r="B1" s="116"/>
      <c r="C1" s="117" t="s">
        <v>21</v>
      </c>
      <c r="D1" s="117"/>
      <c r="E1" s="117"/>
      <c r="F1" s="117"/>
      <c r="G1" s="118" t="s">
        <v>22</v>
      </c>
      <c r="H1" s="118"/>
      <c r="I1" s="118"/>
      <c r="J1" s="118"/>
      <c r="K1" s="114" t="s">
        <v>45</v>
      </c>
      <c r="L1" s="113"/>
    </row>
    <row r="2" spans="1:15" ht="14.5" thickBot="1" x14ac:dyDescent="0.35">
      <c r="A2" s="1" t="s">
        <v>0</v>
      </c>
      <c r="B2" s="15" t="s">
        <v>19</v>
      </c>
      <c r="C2" s="12" t="s">
        <v>27</v>
      </c>
      <c r="D2" s="12" t="s">
        <v>23</v>
      </c>
      <c r="E2" s="12" t="s">
        <v>48</v>
      </c>
      <c r="F2" s="12" t="s">
        <v>1</v>
      </c>
      <c r="G2" s="12" t="s">
        <v>28</v>
      </c>
      <c r="H2" s="12" t="s">
        <v>24</v>
      </c>
      <c r="I2" s="12" t="s">
        <v>49</v>
      </c>
      <c r="J2" s="12" t="s">
        <v>1</v>
      </c>
      <c r="K2" s="95" t="s">
        <v>2</v>
      </c>
      <c r="L2" s="2" t="s">
        <v>42</v>
      </c>
    </row>
    <row r="3" spans="1:15" x14ac:dyDescent="0.3">
      <c r="A3" s="92" t="s">
        <v>10</v>
      </c>
      <c r="B3" s="100">
        <v>1</v>
      </c>
      <c r="C3" s="6">
        <v>255</v>
      </c>
      <c r="D3" s="6">
        <v>202</v>
      </c>
      <c r="E3" s="54">
        <f>1-F3</f>
        <v>0.207843137254902</v>
      </c>
      <c r="F3" s="54">
        <f>D3/C3</f>
        <v>0.792156862745098</v>
      </c>
      <c r="G3" s="6">
        <v>213</v>
      </c>
      <c r="H3" s="6">
        <v>149</v>
      </c>
      <c r="I3" s="54">
        <f>1-J3</f>
        <v>0.30046948356807512</v>
      </c>
      <c r="J3" s="54">
        <f>H3/G3</f>
        <v>0.69953051643192488</v>
      </c>
      <c r="K3" s="54">
        <f>J3-F3</f>
        <v>-9.2626346313173125E-2</v>
      </c>
      <c r="L3" s="52">
        <v>2.1196332816988E-2</v>
      </c>
    </row>
    <row r="4" spans="1:15" x14ac:dyDescent="0.3">
      <c r="A4" s="92" t="s">
        <v>12</v>
      </c>
      <c r="B4" s="100"/>
      <c r="C4" s="6">
        <v>255</v>
      </c>
      <c r="D4" s="6">
        <v>223</v>
      </c>
      <c r="E4" s="54">
        <f t="shared" ref="E4:E47" si="0">1-F4</f>
        <v>0.12549019607843137</v>
      </c>
      <c r="F4" s="54">
        <f t="shared" ref="F4:F47" si="1">D4/C4</f>
        <v>0.87450980392156863</v>
      </c>
      <c r="G4" s="6">
        <v>213</v>
      </c>
      <c r="H4" s="6">
        <v>169</v>
      </c>
      <c r="I4" s="54">
        <f t="shared" ref="I4:I47" si="2">1-J4</f>
        <v>0.20657276995305163</v>
      </c>
      <c r="J4" s="54">
        <f t="shared" ref="J4:J47" si="3">H4/G4</f>
        <v>0.79342723004694837</v>
      </c>
      <c r="K4" s="54">
        <f t="shared" ref="K4:K47" si="4">J4-F4</f>
        <v>-8.1082573874620256E-2</v>
      </c>
      <c r="L4" s="52">
        <v>1.7863770505198301E-2</v>
      </c>
    </row>
    <row r="5" spans="1:15" x14ac:dyDescent="0.3">
      <c r="A5" s="92" t="s">
        <v>3</v>
      </c>
      <c r="B5" s="100"/>
      <c r="C5" s="6">
        <v>255</v>
      </c>
      <c r="D5" s="6">
        <v>252</v>
      </c>
      <c r="E5" s="54">
        <f t="shared" si="0"/>
        <v>1.1764705882352899E-2</v>
      </c>
      <c r="F5" s="54">
        <f t="shared" si="1"/>
        <v>0.9882352941176471</v>
      </c>
      <c r="G5" s="6">
        <v>213</v>
      </c>
      <c r="H5" s="6">
        <v>198</v>
      </c>
      <c r="I5" s="54">
        <f t="shared" si="2"/>
        <v>7.0422535211267623E-2</v>
      </c>
      <c r="J5" s="54">
        <f t="shared" si="3"/>
        <v>0.92957746478873238</v>
      </c>
      <c r="K5" s="54">
        <f t="shared" si="4"/>
        <v>-5.8657829328914723E-2</v>
      </c>
      <c r="L5" s="52">
        <v>1.0162445615024499E-3</v>
      </c>
    </row>
    <row r="6" spans="1:15" x14ac:dyDescent="0.3">
      <c r="A6" s="92" t="s">
        <v>4</v>
      </c>
      <c r="B6" s="100"/>
      <c r="C6" s="6">
        <v>255</v>
      </c>
      <c r="D6" s="6">
        <v>248</v>
      </c>
      <c r="E6" s="54">
        <f t="shared" si="0"/>
        <v>2.7450980392156876E-2</v>
      </c>
      <c r="F6" s="54">
        <f t="shared" si="1"/>
        <v>0.97254901960784312</v>
      </c>
      <c r="G6" s="6">
        <v>213</v>
      </c>
      <c r="H6" s="6">
        <v>193</v>
      </c>
      <c r="I6" s="54">
        <f t="shared" si="2"/>
        <v>9.3896713615023497E-2</v>
      </c>
      <c r="J6" s="54">
        <f t="shared" si="3"/>
        <v>0.9061032863849765</v>
      </c>
      <c r="K6" s="54">
        <f t="shared" si="4"/>
        <v>-6.6445733222866621E-2</v>
      </c>
      <c r="L6" s="52">
        <v>2.14006265734496E-3</v>
      </c>
    </row>
    <row r="7" spans="1:15" x14ac:dyDescent="0.3">
      <c r="A7" s="92" t="s">
        <v>5</v>
      </c>
      <c r="B7" s="100"/>
      <c r="C7" s="6">
        <v>255</v>
      </c>
      <c r="D7" s="6">
        <v>180</v>
      </c>
      <c r="E7" s="36">
        <f t="shared" si="0"/>
        <v>0.29411764705882348</v>
      </c>
      <c r="F7" s="36">
        <f t="shared" si="1"/>
        <v>0.70588235294117652</v>
      </c>
      <c r="G7" s="6">
        <v>213</v>
      </c>
      <c r="H7" s="6">
        <v>112</v>
      </c>
      <c r="I7" s="36">
        <f t="shared" si="2"/>
        <v>0.4741784037558685</v>
      </c>
      <c r="J7" s="36">
        <f t="shared" si="3"/>
        <v>0.5258215962441315</v>
      </c>
      <c r="K7" s="54">
        <f t="shared" si="4"/>
        <v>-0.18006075669704502</v>
      </c>
      <c r="L7" s="52">
        <v>6.21346565882911E-5</v>
      </c>
      <c r="M7" s="11"/>
      <c r="N7" s="11"/>
      <c r="O7" s="11"/>
    </row>
    <row r="8" spans="1:15" x14ac:dyDescent="0.3">
      <c r="A8" s="92" t="s">
        <v>6</v>
      </c>
      <c r="B8" s="100"/>
      <c r="C8" s="6">
        <v>255</v>
      </c>
      <c r="D8" s="6">
        <v>173</v>
      </c>
      <c r="E8" s="36">
        <f t="shared" si="0"/>
        <v>0.32156862745098036</v>
      </c>
      <c r="F8" s="36">
        <f t="shared" si="1"/>
        <v>0.67843137254901964</v>
      </c>
      <c r="G8" s="6">
        <v>213</v>
      </c>
      <c r="H8" s="6">
        <v>112</v>
      </c>
      <c r="I8" s="36">
        <f t="shared" si="2"/>
        <v>0.4741784037558685</v>
      </c>
      <c r="J8" s="36">
        <f t="shared" si="3"/>
        <v>0.5258215962441315</v>
      </c>
      <c r="K8" s="54">
        <f t="shared" si="4"/>
        <v>-0.15260977630488815</v>
      </c>
      <c r="L8" s="52">
        <v>7.54070635207129E-4</v>
      </c>
      <c r="M8" s="11"/>
      <c r="N8" s="11"/>
      <c r="O8" s="11"/>
    </row>
    <row r="9" spans="1:15" x14ac:dyDescent="0.3">
      <c r="A9" s="92" t="s">
        <v>7</v>
      </c>
      <c r="B9" s="100"/>
      <c r="C9" s="6">
        <v>255</v>
      </c>
      <c r="D9" s="6">
        <v>192</v>
      </c>
      <c r="E9" s="36">
        <f t="shared" si="0"/>
        <v>0.24705882352941178</v>
      </c>
      <c r="F9" s="36">
        <f t="shared" si="1"/>
        <v>0.75294117647058822</v>
      </c>
      <c r="G9" s="6">
        <v>213</v>
      </c>
      <c r="H9" s="6">
        <v>147</v>
      </c>
      <c r="I9" s="36">
        <f t="shared" si="2"/>
        <v>0.3098591549295775</v>
      </c>
      <c r="J9" s="36">
        <f t="shared" si="3"/>
        <v>0.6901408450704225</v>
      </c>
      <c r="K9" s="54">
        <f t="shared" si="4"/>
        <v>-6.2800331400165721E-2</v>
      </c>
      <c r="L9" s="52">
        <v>0.130004465719981</v>
      </c>
      <c r="M9" s="11"/>
      <c r="N9" s="11"/>
      <c r="O9" s="11"/>
    </row>
    <row r="10" spans="1:15" ht="14.5" thickBot="1" x14ac:dyDescent="0.35">
      <c r="A10" s="92" t="s">
        <v>8</v>
      </c>
      <c r="B10" s="104"/>
      <c r="C10" s="6">
        <v>255</v>
      </c>
      <c r="D10" s="6">
        <v>149</v>
      </c>
      <c r="E10" s="36">
        <f t="shared" si="0"/>
        <v>0.41568627450980389</v>
      </c>
      <c r="F10" s="36">
        <f t="shared" si="1"/>
        <v>0.58431372549019611</v>
      </c>
      <c r="G10" s="6">
        <v>213</v>
      </c>
      <c r="H10" s="6">
        <v>103</v>
      </c>
      <c r="I10" s="36">
        <f t="shared" si="2"/>
        <v>0.51643192488262912</v>
      </c>
      <c r="J10" s="36">
        <f t="shared" si="3"/>
        <v>0.48356807511737088</v>
      </c>
      <c r="K10" s="54">
        <f t="shared" si="4"/>
        <v>-0.10074565037282524</v>
      </c>
      <c r="L10" s="52">
        <v>2.9471761056884899E-2</v>
      </c>
      <c r="M10" s="11"/>
      <c r="N10" s="11"/>
      <c r="O10" s="11"/>
    </row>
    <row r="11" spans="1:15" ht="14.5" thickBot="1" x14ac:dyDescent="0.35">
      <c r="A11" s="105" t="s">
        <v>20</v>
      </c>
      <c r="B11" s="101"/>
      <c r="C11" s="33">
        <v>255</v>
      </c>
      <c r="D11" s="29">
        <f>AVERAGE(D3:D10)</f>
        <v>202.375</v>
      </c>
      <c r="E11" s="95">
        <f>1-F11</f>
        <v>0.20637254901960789</v>
      </c>
      <c r="F11" s="95">
        <f t="shared" si="1"/>
        <v>0.79362745098039211</v>
      </c>
      <c r="G11" s="33">
        <v>213</v>
      </c>
      <c r="H11" s="29">
        <f>AVERAGE(H3:H10)</f>
        <v>147.875</v>
      </c>
      <c r="I11" s="95">
        <f t="shared" si="2"/>
        <v>0.30575117370892024</v>
      </c>
      <c r="J11" s="95">
        <f t="shared" si="3"/>
        <v>0.69424882629107976</v>
      </c>
      <c r="K11" s="87">
        <f t="shared" si="4"/>
        <v>-9.9378624689312356E-2</v>
      </c>
      <c r="L11" s="49"/>
      <c r="M11" s="11"/>
      <c r="N11" s="11"/>
      <c r="O11" s="11"/>
    </row>
    <row r="12" spans="1:15" x14ac:dyDescent="0.3">
      <c r="A12" s="91" t="s">
        <v>10</v>
      </c>
      <c r="B12" s="103">
        <v>2</v>
      </c>
      <c r="C12" s="4">
        <v>2231</v>
      </c>
      <c r="D12" s="4">
        <v>1559</v>
      </c>
      <c r="E12" s="40">
        <f t="shared" si="0"/>
        <v>0.30121021963245187</v>
      </c>
      <c r="F12" s="40">
        <f t="shared" si="1"/>
        <v>0.69878978036754813</v>
      </c>
      <c r="G12" s="4">
        <v>1843</v>
      </c>
      <c r="H12" s="4">
        <v>1319</v>
      </c>
      <c r="I12" s="40">
        <f t="shared" si="2"/>
        <v>0.28431904503526861</v>
      </c>
      <c r="J12" s="40">
        <f t="shared" si="3"/>
        <v>0.71568095496473139</v>
      </c>
      <c r="K12" s="86">
        <f t="shared" si="4"/>
        <v>1.6891174597183256E-2</v>
      </c>
      <c r="L12" s="88">
        <v>0.238659777822751</v>
      </c>
      <c r="M12" s="11"/>
      <c r="N12" s="11"/>
      <c r="O12" s="11"/>
    </row>
    <row r="13" spans="1:15" x14ac:dyDescent="0.3">
      <c r="A13" s="92" t="s">
        <v>12</v>
      </c>
      <c r="B13" s="100"/>
      <c r="C13" s="6">
        <v>2231</v>
      </c>
      <c r="D13" s="6">
        <v>1742</v>
      </c>
      <c r="E13" s="54">
        <f t="shared" si="0"/>
        <v>0.21918422232182877</v>
      </c>
      <c r="F13" s="54">
        <f t="shared" si="1"/>
        <v>0.78081577767817123</v>
      </c>
      <c r="G13" s="6">
        <v>1843</v>
      </c>
      <c r="H13" s="6">
        <v>1486</v>
      </c>
      <c r="I13" s="54">
        <f t="shared" si="2"/>
        <v>0.19370591427021167</v>
      </c>
      <c r="J13" s="54">
        <f t="shared" si="3"/>
        <v>0.80629408572978833</v>
      </c>
      <c r="K13" s="54">
        <f t="shared" si="4"/>
        <v>2.5478308051617105E-2</v>
      </c>
      <c r="L13" s="48">
        <v>4.5993444443496602E-2</v>
      </c>
    </row>
    <row r="14" spans="1:15" x14ac:dyDescent="0.3">
      <c r="A14" s="92" t="s">
        <v>3</v>
      </c>
      <c r="B14" s="100"/>
      <c r="C14" s="6">
        <v>2231</v>
      </c>
      <c r="D14" s="6">
        <v>2057</v>
      </c>
      <c r="E14" s="54">
        <f t="shared" si="0"/>
        <v>7.7991931869117015E-2</v>
      </c>
      <c r="F14" s="54">
        <f t="shared" si="1"/>
        <v>0.92200806813088299</v>
      </c>
      <c r="G14" s="6">
        <v>1843</v>
      </c>
      <c r="H14" s="6">
        <v>1720</v>
      </c>
      <c r="I14" s="54">
        <f t="shared" si="2"/>
        <v>6.6739012479652748E-2</v>
      </c>
      <c r="J14" s="54">
        <f t="shared" si="3"/>
        <v>0.93326098752034725</v>
      </c>
      <c r="K14" s="54">
        <f t="shared" si="4"/>
        <v>1.1252919389464267E-2</v>
      </c>
      <c r="L14" s="48">
        <v>0.16909831087598701</v>
      </c>
    </row>
    <row r="15" spans="1:15" x14ac:dyDescent="0.3">
      <c r="A15" s="92" t="s">
        <v>4</v>
      </c>
      <c r="B15" s="100"/>
      <c r="C15" s="6">
        <v>2231</v>
      </c>
      <c r="D15" s="6">
        <v>2046</v>
      </c>
      <c r="E15" s="54">
        <f t="shared" si="0"/>
        <v>8.2922456297624403E-2</v>
      </c>
      <c r="F15" s="54">
        <f t="shared" si="1"/>
        <v>0.9170775437023756</v>
      </c>
      <c r="G15" s="6">
        <v>1843</v>
      </c>
      <c r="H15" s="6">
        <v>1715</v>
      </c>
      <c r="I15" s="54">
        <f t="shared" si="2"/>
        <v>6.9451980466630481E-2</v>
      </c>
      <c r="J15" s="54">
        <f t="shared" si="3"/>
        <v>0.93054801953336952</v>
      </c>
      <c r="K15" s="54">
        <f t="shared" si="4"/>
        <v>1.3470475830993922E-2</v>
      </c>
      <c r="L15" s="48">
        <v>0.10808181377942901</v>
      </c>
    </row>
    <row r="16" spans="1:15" x14ac:dyDescent="0.3">
      <c r="A16" s="92" t="s">
        <v>5</v>
      </c>
      <c r="B16" s="100"/>
      <c r="C16" s="6">
        <v>2231</v>
      </c>
      <c r="D16" s="6">
        <v>1504</v>
      </c>
      <c r="E16" s="54">
        <f t="shared" si="0"/>
        <v>0.32586284177498881</v>
      </c>
      <c r="F16" s="54">
        <f t="shared" si="1"/>
        <v>0.67413715822501119</v>
      </c>
      <c r="G16" s="6">
        <v>1843</v>
      </c>
      <c r="H16" s="6">
        <v>1240</v>
      </c>
      <c r="I16" s="54">
        <f t="shared" si="2"/>
        <v>0.32718393922951705</v>
      </c>
      <c r="J16" s="54">
        <f t="shared" si="3"/>
        <v>0.67281606077048295</v>
      </c>
      <c r="K16" s="54">
        <f t="shared" si="4"/>
        <v>-1.3210974545282417E-3</v>
      </c>
      <c r="L16" s="48">
        <v>0.92868178389685496</v>
      </c>
    </row>
    <row r="17" spans="1:19" x14ac:dyDescent="0.3">
      <c r="A17" s="92" t="s">
        <v>6</v>
      </c>
      <c r="B17" s="100"/>
      <c r="C17" s="6">
        <v>2231</v>
      </c>
      <c r="D17" s="6">
        <v>1515</v>
      </c>
      <c r="E17" s="54">
        <f t="shared" si="0"/>
        <v>0.32093231734648142</v>
      </c>
      <c r="F17" s="54">
        <f t="shared" si="1"/>
        <v>0.67906768265351858</v>
      </c>
      <c r="G17" s="6">
        <v>1843</v>
      </c>
      <c r="H17" s="6">
        <v>1240</v>
      </c>
      <c r="I17" s="54">
        <f t="shared" si="2"/>
        <v>0.32718393922951705</v>
      </c>
      <c r="J17" s="54">
        <f t="shared" si="3"/>
        <v>0.67281606077048295</v>
      </c>
      <c r="K17" s="54">
        <f t="shared" si="4"/>
        <v>-6.2516218830356296E-3</v>
      </c>
      <c r="L17" s="48">
        <v>0.67123343639062205</v>
      </c>
    </row>
    <row r="18" spans="1:19" x14ac:dyDescent="0.3">
      <c r="A18" s="92" t="s">
        <v>7</v>
      </c>
      <c r="B18" s="100"/>
      <c r="C18" s="6">
        <v>2231</v>
      </c>
      <c r="D18" s="6">
        <v>1667</v>
      </c>
      <c r="E18" s="54">
        <f t="shared" si="0"/>
        <v>0.25280143433437918</v>
      </c>
      <c r="F18" s="54">
        <f t="shared" si="1"/>
        <v>0.74719856566562082</v>
      </c>
      <c r="G18" s="6">
        <v>1843</v>
      </c>
      <c r="H18" s="6">
        <v>1406</v>
      </c>
      <c r="I18" s="54">
        <f t="shared" si="2"/>
        <v>0.23711340206185572</v>
      </c>
      <c r="J18" s="54">
        <f t="shared" si="3"/>
        <v>0.76288659793814428</v>
      </c>
      <c r="K18" s="54">
        <f t="shared" si="4"/>
        <v>1.5688032272523467E-2</v>
      </c>
      <c r="L18" s="48">
        <v>0.24698965396182501</v>
      </c>
    </row>
    <row r="19" spans="1:19" ht="14.5" thickBot="1" x14ac:dyDescent="0.35">
      <c r="A19" s="92" t="s">
        <v>8</v>
      </c>
      <c r="B19" s="104"/>
      <c r="C19" s="6">
        <v>2231</v>
      </c>
      <c r="D19" s="6">
        <v>1413</v>
      </c>
      <c r="E19" s="54">
        <f t="shared" si="0"/>
        <v>0.36665172568354998</v>
      </c>
      <c r="F19" s="54">
        <f t="shared" si="1"/>
        <v>0.63334827431645002</v>
      </c>
      <c r="G19" s="6">
        <v>1843</v>
      </c>
      <c r="H19" s="6">
        <v>1170</v>
      </c>
      <c r="I19" s="54">
        <f t="shared" si="2"/>
        <v>0.36516549104720564</v>
      </c>
      <c r="J19" s="54">
        <f t="shared" si="3"/>
        <v>0.63483450895279436</v>
      </c>
      <c r="K19" s="54">
        <f t="shared" si="4"/>
        <v>1.4862346363443413E-3</v>
      </c>
      <c r="L19" s="48">
        <v>0.92191737627501802</v>
      </c>
      <c r="O19" t="s">
        <v>65</v>
      </c>
      <c r="P19" t="s">
        <v>66</v>
      </c>
      <c r="Q19" t="s">
        <v>67</v>
      </c>
      <c r="R19" t="s">
        <v>68</v>
      </c>
      <c r="S19" t="s">
        <v>64</v>
      </c>
    </row>
    <row r="20" spans="1:19" ht="14.5" thickBot="1" x14ac:dyDescent="0.35">
      <c r="A20" s="105" t="s">
        <v>20</v>
      </c>
      <c r="B20" s="101"/>
      <c r="C20" s="33">
        <v>2231</v>
      </c>
      <c r="D20" s="29">
        <f>AVERAGE(D12:D19)</f>
        <v>1687.875</v>
      </c>
      <c r="E20" s="87">
        <f t="shared" si="0"/>
        <v>0.2434446436575527</v>
      </c>
      <c r="F20" s="87">
        <f t="shared" si="1"/>
        <v>0.7565553563424473</v>
      </c>
      <c r="G20" s="33">
        <v>1843</v>
      </c>
      <c r="H20" s="29">
        <f>AVERAGE(H12:H19)</f>
        <v>1412</v>
      </c>
      <c r="I20" s="87">
        <f t="shared" si="2"/>
        <v>0.23385784047748237</v>
      </c>
      <c r="J20" s="87">
        <f t="shared" si="3"/>
        <v>0.76614215952251763</v>
      </c>
      <c r="K20" s="87">
        <f t="shared" si="4"/>
        <v>9.5868031800703246E-3</v>
      </c>
      <c r="L20" s="49"/>
      <c r="N20" t="s">
        <v>10</v>
      </c>
      <c r="O20">
        <v>-4.9359127458004082E-3</v>
      </c>
      <c r="P20">
        <v>5.1610552962709777E-3</v>
      </c>
      <c r="Q20">
        <v>-1.7195088333634923E-2</v>
      </c>
      <c r="R20">
        <v>1.6891174597183256E-2</v>
      </c>
      <c r="S20">
        <v>-9.2626346313173125E-2</v>
      </c>
    </row>
    <row r="21" spans="1:19" x14ac:dyDescent="0.3">
      <c r="A21" s="91" t="s">
        <v>10</v>
      </c>
      <c r="B21" s="103">
        <v>3</v>
      </c>
      <c r="C21" s="4">
        <v>3637</v>
      </c>
      <c r="D21" s="4">
        <v>2848</v>
      </c>
      <c r="E21" s="40">
        <f t="shared" si="0"/>
        <v>0.21693703601869674</v>
      </c>
      <c r="F21" s="40">
        <f t="shared" si="1"/>
        <v>0.78306296398130326</v>
      </c>
      <c r="G21" s="4">
        <v>3088</v>
      </c>
      <c r="H21" s="4">
        <v>2365</v>
      </c>
      <c r="I21" s="40">
        <f t="shared" si="2"/>
        <v>0.23413212435233166</v>
      </c>
      <c r="J21" s="40">
        <f t="shared" si="3"/>
        <v>0.76586787564766834</v>
      </c>
      <c r="K21" s="40">
        <f t="shared" si="4"/>
        <v>-1.7195088333634923E-2</v>
      </c>
      <c r="L21" s="88">
        <v>9.2332352192649E-2</v>
      </c>
      <c r="N21" t="s">
        <v>12</v>
      </c>
      <c r="O21">
        <v>1.9902873975002011E-2</v>
      </c>
      <c r="P21">
        <v>-9.4303655347005577E-4</v>
      </c>
      <c r="Q21">
        <v>-2.926216377159907E-2</v>
      </c>
      <c r="R21">
        <v>2.5478308051617105E-2</v>
      </c>
      <c r="S21">
        <v>-8.1082573874620256E-2</v>
      </c>
    </row>
    <row r="22" spans="1:19" x14ac:dyDescent="0.3">
      <c r="A22" s="92" t="s">
        <v>12</v>
      </c>
      <c r="B22" s="100"/>
      <c r="C22" s="6">
        <v>3637</v>
      </c>
      <c r="D22" s="6">
        <v>3045</v>
      </c>
      <c r="E22" s="36">
        <f t="shared" si="0"/>
        <v>0.16277151498487763</v>
      </c>
      <c r="F22" s="36">
        <f t="shared" si="1"/>
        <v>0.83722848501512237</v>
      </c>
      <c r="G22" s="6">
        <v>3088</v>
      </c>
      <c r="H22" s="6">
        <v>2495</v>
      </c>
      <c r="I22" s="36">
        <f t="shared" si="2"/>
        <v>0.1920336787564767</v>
      </c>
      <c r="J22" s="36">
        <f t="shared" si="3"/>
        <v>0.8079663212435233</v>
      </c>
      <c r="K22" s="36">
        <f t="shared" si="4"/>
        <v>-2.926216377159907E-2</v>
      </c>
      <c r="L22" s="48">
        <v>1.6970321894926601E-3</v>
      </c>
      <c r="N22" t="s">
        <v>3</v>
      </c>
      <c r="O22">
        <v>-6.1300851843005821E-3</v>
      </c>
      <c r="P22">
        <v>6.9441415419112529E-3</v>
      </c>
      <c r="Q22">
        <v>-1.920424935998899E-2</v>
      </c>
      <c r="R22">
        <v>1.1252919389464267E-2</v>
      </c>
      <c r="S22">
        <v>-5.8657829328914723E-2</v>
      </c>
    </row>
    <row r="23" spans="1:19" x14ac:dyDescent="0.3">
      <c r="A23" s="92" t="s">
        <v>3</v>
      </c>
      <c r="B23" s="100"/>
      <c r="C23" s="6">
        <v>3637</v>
      </c>
      <c r="D23" s="6">
        <v>3476</v>
      </c>
      <c r="E23" s="36">
        <f t="shared" si="0"/>
        <v>4.4267253230684589E-2</v>
      </c>
      <c r="F23" s="36">
        <f t="shared" si="1"/>
        <v>0.95573274676931541</v>
      </c>
      <c r="G23" s="6">
        <v>3088</v>
      </c>
      <c r="H23" s="6">
        <v>2892</v>
      </c>
      <c r="I23" s="36">
        <f t="shared" si="2"/>
        <v>6.3471502590673579E-2</v>
      </c>
      <c r="J23" s="36">
        <f t="shared" si="3"/>
        <v>0.93652849740932642</v>
      </c>
      <c r="K23" s="36">
        <f t="shared" si="4"/>
        <v>-1.920424935998899E-2</v>
      </c>
      <c r="L23" s="48">
        <v>4.6455394581724899E-4</v>
      </c>
      <c r="N23" t="s">
        <v>4</v>
      </c>
      <c r="O23">
        <v>-2.4998009712602465E-2</v>
      </c>
      <c r="P23">
        <v>3.3145614536737034E-3</v>
      </c>
      <c r="Q23">
        <v>-1.9247077033539894E-2</v>
      </c>
      <c r="R23">
        <v>1.3470475830993922E-2</v>
      </c>
      <c r="S23">
        <v>-6.6445733222866621E-2</v>
      </c>
    </row>
    <row r="24" spans="1:19" x14ac:dyDescent="0.3">
      <c r="A24" s="92" t="s">
        <v>4</v>
      </c>
      <c r="B24" s="100"/>
      <c r="C24" s="6">
        <v>3637</v>
      </c>
      <c r="D24" s="6">
        <v>3442</v>
      </c>
      <c r="E24" s="36">
        <f t="shared" si="0"/>
        <v>5.3615617266978277E-2</v>
      </c>
      <c r="F24" s="36">
        <f t="shared" si="1"/>
        <v>0.94638438273302172</v>
      </c>
      <c r="G24" s="6">
        <v>3088</v>
      </c>
      <c r="H24" s="6">
        <v>2863</v>
      </c>
      <c r="I24" s="36">
        <f t="shared" si="2"/>
        <v>7.2862694300518172E-2</v>
      </c>
      <c r="J24" s="36">
        <f t="shared" si="3"/>
        <v>0.92713730569948183</v>
      </c>
      <c r="K24" s="36">
        <f t="shared" si="4"/>
        <v>-1.9247077033539894E-2</v>
      </c>
      <c r="L24" s="48">
        <v>1.1519055131336299E-3</v>
      </c>
      <c r="N24" t="s">
        <v>5</v>
      </c>
      <c r="O24">
        <v>7.7621208502507755E-2</v>
      </c>
      <c r="P24">
        <v>4.0568745951202745E-3</v>
      </c>
      <c r="Q24">
        <v>-4.2992217294615998E-2</v>
      </c>
      <c r="R24">
        <v>-1.3210974545282417E-3</v>
      </c>
      <c r="S24">
        <v>-0.18006075669704502</v>
      </c>
    </row>
    <row r="25" spans="1:19" x14ac:dyDescent="0.3">
      <c r="A25" s="92" t="s">
        <v>5</v>
      </c>
      <c r="B25" s="100"/>
      <c r="C25" s="6">
        <v>3637</v>
      </c>
      <c r="D25" s="6">
        <v>2625</v>
      </c>
      <c r="E25" s="36">
        <f t="shared" si="0"/>
        <v>0.27825130602144621</v>
      </c>
      <c r="F25" s="36">
        <f t="shared" si="1"/>
        <v>0.72174869397855379</v>
      </c>
      <c r="G25" s="6">
        <v>3088</v>
      </c>
      <c r="H25" s="6">
        <v>2096</v>
      </c>
      <c r="I25" s="36">
        <f t="shared" si="2"/>
        <v>0.32124352331606221</v>
      </c>
      <c r="J25" s="36">
        <f t="shared" si="3"/>
        <v>0.67875647668393779</v>
      </c>
      <c r="K25" s="36">
        <f t="shared" si="4"/>
        <v>-4.2992217294615998E-2</v>
      </c>
      <c r="L25" s="48">
        <v>1.2237472808807799E-4</v>
      </c>
      <c r="N25" t="s">
        <v>6</v>
      </c>
      <c r="O25">
        <v>9.7006607754159702E-2</v>
      </c>
      <c r="P25">
        <v>8.2732778577440103E-3</v>
      </c>
      <c r="Q25">
        <v>-3.9699027411135734E-2</v>
      </c>
      <c r="R25">
        <v>-6.2516218830356296E-3</v>
      </c>
      <c r="S25">
        <v>-0.15260977630488815</v>
      </c>
    </row>
    <row r="26" spans="1:19" x14ac:dyDescent="0.3">
      <c r="A26" s="92" t="s">
        <v>6</v>
      </c>
      <c r="B26" s="100"/>
      <c r="C26" s="6">
        <v>3637</v>
      </c>
      <c r="D26" s="6">
        <v>2540</v>
      </c>
      <c r="E26" s="36">
        <f t="shared" si="0"/>
        <v>0.30162221611218032</v>
      </c>
      <c r="F26" s="36">
        <f t="shared" si="1"/>
        <v>0.69837778388781968</v>
      </c>
      <c r="G26" s="6">
        <v>3088</v>
      </c>
      <c r="H26" s="6">
        <v>2034</v>
      </c>
      <c r="I26" s="36">
        <f t="shared" si="2"/>
        <v>0.34132124352331605</v>
      </c>
      <c r="J26" s="36">
        <f t="shared" si="3"/>
        <v>0.65867875647668395</v>
      </c>
      <c r="K26" s="36">
        <f t="shared" si="4"/>
        <v>-3.9699027411135734E-2</v>
      </c>
      <c r="L26" s="48">
        <v>5.04589973812343E-4</v>
      </c>
      <c r="N26" t="s">
        <v>7</v>
      </c>
      <c r="O26">
        <v>2.0698988934001461E-3</v>
      </c>
      <c r="P26">
        <v>-4.5802901725494616E-3</v>
      </c>
      <c r="Q26">
        <v>-3.5042920273926081E-2</v>
      </c>
      <c r="R26">
        <v>1.5688032272523467E-2</v>
      </c>
      <c r="S26">
        <v>-6.2800331400165721E-2</v>
      </c>
    </row>
    <row r="27" spans="1:19" x14ac:dyDescent="0.3">
      <c r="A27" s="92" t="s">
        <v>7</v>
      </c>
      <c r="B27" s="100"/>
      <c r="C27" s="6">
        <v>3637</v>
      </c>
      <c r="D27" s="6">
        <v>2675</v>
      </c>
      <c r="E27" s="36">
        <f t="shared" si="0"/>
        <v>0.2645037118504262</v>
      </c>
      <c r="F27" s="36">
        <f t="shared" si="1"/>
        <v>0.7354962881495738</v>
      </c>
      <c r="G27" s="6">
        <v>3088</v>
      </c>
      <c r="H27" s="6">
        <v>2163</v>
      </c>
      <c r="I27" s="36">
        <f t="shared" si="2"/>
        <v>0.29954663212435229</v>
      </c>
      <c r="J27" s="36">
        <f t="shared" si="3"/>
        <v>0.70045336787564771</v>
      </c>
      <c r="K27" s="36">
        <f t="shared" si="4"/>
        <v>-3.5042920273926081E-2</v>
      </c>
      <c r="L27" s="48">
        <v>1.43553423252163E-3</v>
      </c>
      <c r="N27" t="s">
        <v>8</v>
      </c>
      <c r="O27">
        <v>9.7245442241859714E-2</v>
      </c>
      <c r="P27">
        <v>-8.3803034194862569E-4</v>
      </c>
      <c r="Q27">
        <v>-3.3393832245160238E-2</v>
      </c>
      <c r="R27">
        <v>1.4862346363443413E-3</v>
      </c>
      <c r="S27">
        <v>-0.10074565037282524</v>
      </c>
    </row>
    <row r="28" spans="1:19" ht="14.5" thickBot="1" x14ac:dyDescent="0.35">
      <c r="A28" s="92" t="s">
        <v>8</v>
      </c>
      <c r="B28" s="104"/>
      <c r="C28" s="6">
        <v>3637</v>
      </c>
      <c r="D28" s="6">
        <v>2298</v>
      </c>
      <c r="E28" s="36">
        <f t="shared" si="0"/>
        <v>0.36816057189991747</v>
      </c>
      <c r="F28" s="36">
        <f t="shared" si="1"/>
        <v>0.63183942810008253</v>
      </c>
      <c r="G28" s="6">
        <v>3088</v>
      </c>
      <c r="H28" s="6">
        <v>1848</v>
      </c>
      <c r="I28" s="36">
        <f t="shared" si="2"/>
        <v>0.4015544041450777</v>
      </c>
      <c r="J28" s="36">
        <f t="shared" si="3"/>
        <v>0.5984455958549223</v>
      </c>
      <c r="K28" s="36">
        <f t="shared" si="4"/>
        <v>-3.3393832245160238E-2</v>
      </c>
      <c r="L28" s="48">
        <v>5.00655005931198E-3</v>
      </c>
    </row>
    <row r="29" spans="1:19" ht="14.5" thickBot="1" x14ac:dyDescent="0.35">
      <c r="A29" s="105" t="s">
        <v>20</v>
      </c>
      <c r="B29" s="101"/>
      <c r="C29" s="33">
        <v>3637</v>
      </c>
      <c r="D29" s="29">
        <f>AVERAGE(D21:D28)</f>
        <v>2868.625</v>
      </c>
      <c r="E29" s="95">
        <f t="shared" si="0"/>
        <v>0.21126615342315092</v>
      </c>
      <c r="F29" s="95">
        <f t="shared" si="1"/>
        <v>0.78873384657684908</v>
      </c>
      <c r="G29" s="33">
        <v>3088</v>
      </c>
      <c r="H29" s="29">
        <f>AVERAGE(H21:H28)</f>
        <v>2344.5</v>
      </c>
      <c r="I29" s="95">
        <f t="shared" si="2"/>
        <v>0.240770725388601</v>
      </c>
      <c r="J29" s="95">
        <f t="shared" si="3"/>
        <v>0.759229274611399</v>
      </c>
      <c r="K29" s="95">
        <f t="shared" si="4"/>
        <v>-2.9504571965450088E-2</v>
      </c>
      <c r="L29" s="49"/>
    </row>
    <row r="30" spans="1:19" x14ac:dyDescent="0.3">
      <c r="A30" s="92" t="s">
        <v>10</v>
      </c>
      <c r="B30" s="103">
        <v>4</v>
      </c>
      <c r="C30" s="6">
        <v>2524</v>
      </c>
      <c r="D30" s="6">
        <v>2053</v>
      </c>
      <c r="E30" s="36">
        <f t="shared" si="0"/>
        <v>0.18660855784469099</v>
      </c>
      <c r="F30" s="36">
        <f t="shared" si="1"/>
        <v>0.81339144215530901</v>
      </c>
      <c r="G30" s="56">
        <v>1962</v>
      </c>
      <c r="H30" s="6">
        <v>1606</v>
      </c>
      <c r="I30" s="36">
        <f t="shared" si="2"/>
        <v>0.18144750254842001</v>
      </c>
      <c r="J30" s="36">
        <f t="shared" si="3"/>
        <v>0.81855249745157999</v>
      </c>
      <c r="K30" s="36">
        <f t="shared" si="4"/>
        <v>5.1610552962709777E-3</v>
      </c>
      <c r="L30" s="48">
        <v>0.65833739427510396</v>
      </c>
    </row>
    <row r="31" spans="1:19" x14ac:dyDescent="0.3">
      <c r="A31" s="92" t="s">
        <v>12</v>
      </c>
      <c r="B31" s="100"/>
      <c r="C31" s="6">
        <v>2524</v>
      </c>
      <c r="D31" s="6">
        <v>2107</v>
      </c>
      <c r="E31" s="36">
        <f t="shared" si="0"/>
        <v>0.16521394611727414</v>
      </c>
      <c r="F31" s="36">
        <f t="shared" si="1"/>
        <v>0.83478605388272586</v>
      </c>
      <c r="G31" s="56">
        <v>1962</v>
      </c>
      <c r="H31" s="6">
        <v>1636</v>
      </c>
      <c r="I31" s="36">
        <f t="shared" si="2"/>
        <v>0.16615698267074419</v>
      </c>
      <c r="J31" s="36">
        <f t="shared" si="3"/>
        <v>0.83384301732925581</v>
      </c>
      <c r="K31" s="36">
        <f t="shared" si="4"/>
        <v>-9.4303655347005577E-4</v>
      </c>
      <c r="L31" s="48">
        <v>0.93283018898168502</v>
      </c>
    </row>
    <row r="32" spans="1:19" x14ac:dyDescent="0.3">
      <c r="A32" s="92" t="s">
        <v>3</v>
      </c>
      <c r="B32" s="100"/>
      <c r="C32" s="6">
        <v>2524</v>
      </c>
      <c r="D32" s="6">
        <v>2428</v>
      </c>
      <c r="E32" s="36">
        <f t="shared" si="0"/>
        <v>3.8034865293185449E-2</v>
      </c>
      <c r="F32" s="36">
        <f t="shared" si="1"/>
        <v>0.96196513470681455</v>
      </c>
      <c r="G32" s="56">
        <v>1962</v>
      </c>
      <c r="H32" s="6">
        <v>1901</v>
      </c>
      <c r="I32" s="36">
        <f t="shared" si="2"/>
        <v>3.1090723751274196E-2</v>
      </c>
      <c r="J32" s="36">
        <f t="shared" si="3"/>
        <v>0.9689092762487258</v>
      </c>
      <c r="K32" s="36">
        <f t="shared" si="4"/>
        <v>6.9441415419112529E-3</v>
      </c>
      <c r="L32" s="48">
        <v>0.20931614483268199</v>
      </c>
    </row>
    <row r="33" spans="1:16" x14ac:dyDescent="0.3">
      <c r="A33" s="92" t="s">
        <v>4</v>
      </c>
      <c r="B33" s="100"/>
      <c r="C33" s="6">
        <v>2524</v>
      </c>
      <c r="D33" s="6">
        <v>2405</v>
      </c>
      <c r="E33" s="36">
        <f t="shared" si="0"/>
        <v>4.7147385103011086E-2</v>
      </c>
      <c r="F33" s="36">
        <f t="shared" si="1"/>
        <v>0.95285261489698891</v>
      </c>
      <c r="G33" s="56">
        <v>1962</v>
      </c>
      <c r="H33" s="6">
        <v>1876</v>
      </c>
      <c r="I33" s="36">
        <f t="shared" si="2"/>
        <v>4.3832823649337382E-2</v>
      </c>
      <c r="J33" s="36">
        <f t="shared" si="3"/>
        <v>0.95616717635066262</v>
      </c>
      <c r="K33" s="36">
        <f t="shared" si="4"/>
        <v>3.3145614536737034E-3</v>
      </c>
      <c r="L33" s="48">
        <v>0.59794938477945403</v>
      </c>
    </row>
    <row r="34" spans="1:16" x14ac:dyDescent="0.3">
      <c r="A34" s="92" t="s">
        <v>5</v>
      </c>
      <c r="B34" s="100"/>
      <c r="C34" s="6">
        <v>2524</v>
      </c>
      <c r="D34" s="6">
        <v>1675</v>
      </c>
      <c r="E34" s="36">
        <f t="shared" si="0"/>
        <v>0.33637083993660855</v>
      </c>
      <c r="F34" s="36">
        <f t="shared" si="1"/>
        <v>0.66362916006339145</v>
      </c>
      <c r="G34" s="56">
        <v>1962</v>
      </c>
      <c r="H34" s="6">
        <v>1310</v>
      </c>
      <c r="I34" s="36">
        <f t="shared" si="2"/>
        <v>0.33231396534148827</v>
      </c>
      <c r="J34" s="36">
        <f t="shared" si="3"/>
        <v>0.66768603465851173</v>
      </c>
      <c r="K34" s="36">
        <f t="shared" si="4"/>
        <v>4.0568745951202745E-3</v>
      </c>
      <c r="L34" s="48">
        <v>0.77513680629067905</v>
      </c>
    </row>
    <row r="35" spans="1:16" x14ac:dyDescent="0.3">
      <c r="A35" s="92" t="s">
        <v>6</v>
      </c>
      <c r="B35" s="100"/>
      <c r="C35" s="6">
        <v>2524</v>
      </c>
      <c r="D35" s="6">
        <v>1537</v>
      </c>
      <c r="E35" s="36">
        <f t="shared" si="0"/>
        <v>0.39104595879556259</v>
      </c>
      <c r="F35" s="36">
        <f t="shared" si="1"/>
        <v>0.60895404120443741</v>
      </c>
      <c r="G35" s="56">
        <v>1962</v>
      </c>
      <c r="H35" s="6">
        <v>1211</v>
      </c>
      <c r="I35" s="36">
        <f t="shared" si="2"/>
        <v>0.38277268093781858</v>
      </c>
      <c r="J35" s="36">
        <f t="shared" si="3"/>
        <v>0.61722731906218142</v>
      </c>
      <c r="K35" s="36">
        <f t="shared" si="4"/>
        <v>8.2732778577440103E-3</v>
      </c>
      <c r="L35" s="48">
        <v>0.57258700668692197</v>
      </c>
      <c r="O35" t="s">
        <v>55</v>
      </c>
      <c r="P35" t="s">
        <v>56</v>
      </c>
    </row>
    <row r="36" spans="1:16" x14ac:dyDescent="0.3">
      <c r="A36" s="92" t="s">
        <v>7</v>
      </c>
      <c r="B36" s="100"/>
      <c r="C36" s="6">
        <v>2524</v>
      </c>
      <c r="D36" s="6">
        <v>1545</v>
      </c>
      <c r="E36" s="36">
        <f t="shared" si="0"/>
        <v>0.38787638668779711</v>
      </c>
      <c r="F36" s="36">
        <f t="shared" si="1"/>
        <v>0.61212361331220289</v>
      </c>
      <c r="G36" s="56">
        <v>1962</v>
      </c>
      <c r="H36" s="6">
        <v>1192</v>
      </c>
      <c r="I36" s="36">
        <f t="shared" si="2"/>
        <v>0.39245667686034658</v>
      </c>
      <c r="J36" s="36">
        <f t="shared" si="3"/>
        <v>0.60754332313965342</v>
      </c>
      <c r="K36" s="36">
        <f t="shared" si="4"/>
        <v>-4.5802901725494616E-3</v>
      </c>
      <c r="L36" s="48">
        <v>0.75502419466241</v>
      </c>
      <c r="N36" s="79" t="s">
        <v>69</v>
      </c>
      <c r="O36">
        <v>0.24841772151898733</v>
      </c>
      <c r="P36">
        <v>0.2161949685534591</v>
      </c>
    </row>
    <row r="37" spans="1:16" ht="14.5" thickBot="1" x14ac:dyDescent="0.35">
      <c r="A37" s="93" t="s">
        <v>8</v>
      </c>
      <c r="B37" s="104"/>
      <c r="C37" s="8">
        <v>2524</v>
      </c>
      <c r="D37" s="8">
        <v>1313</v>
      </c>
      <c r="E37" s="41">
        <f t="shared" si="0"/>
        <v>0.47979397781299526</v>
      </c>
      <c r="F37" s="41">
        <f t="shared" si="1"/>
        <v>0.52020602218700474</v>
      </c>
      <c r="G37" s="37">
        <v>1962</v>
      </c>
      <c r="H37" s="8">
        <v>1019</v>
      </c>
      <c r="I37" s="41">
        <f t="shared" si="2"/>
        <v>0.48063200815494389</v>
      </c>
      <c r="J37" s="41">
        <f t="shared" si="3"/>
        <v>0.51936799184505611</v>
      </c>
      <c r="K37" s="41">
        <f t="shared" si="4"/>
        <v>-8.3803034194862569E-4</v>
      </c>
      <c r="L37" s="89">
        <v>0.95555614472544204</v>
      </c>
      <c r="N37" s="80" t="s">
        <v>70</v>
      </c>
      <c r="O37">
        <v>0.25401148969889065</v>
      </c>
      <c r="P37">
        <v>0.2513379204892966</v>
      </c>
    </row>
    <row r="38" spans="1:16" ht="14.5" thickBot="1" x14ac:dyDescent="0.35">
      <c r="A38" s="105" t="s">
        <v>20</v>
      </c>
      <c r="B38" s="102"/>
      <c r="C38" s="33">
        <v>2524</v>
      </c>
      <c r="D38" s="29">
        <f>AVERAGE(D30:D37)</f>
        <v>1882.875</v>
      </c>
      <c r="E38" s="95">
        <f t="shared" si="0"/>
        <v>0.25401148969889065</v>
      </c>
      <c r="F38" s="95">
        <f t="shared" si="1"/>
        <v>0.74598851030110935</v>
      </c>
      <c r="G38" s="33">
        <v>1962</v>
      </c>
      <c r="H38" s="29">
        <f>AVERAGE(H30:H37)</f>
        <v>1468.875</v>
      </c>
      <c r="I38" s="95">
        <f t="shared" si="2"/>
        <v>0.2513379204892966</v>
      </c>
      <c r="J38" s="95">
        <f t="shared" si="3"/>
        <v>0.7486620795107034</v>
      </c>
      <c r="K38" s="95">
        <f t="shared" si="4"/>
        <v>2.6735692095940511E-3</v>
      </c>
      <c r="L38" s="49">
        <v>0.93283018898168502</v>
      </c>
      <c r="N38" s="26" t="s">
        <v>71</v>
      </c>
      <c r="O38">
        <v>0.21126615342315092</v>
      </c>
      <c r="P38">
        <v>0.240770725388601</v>
      </c>
    </row>
    <row r="39" spans="1:16" ht="14.5" thickBot="1" x14ac:dyDescent="0.35">
      <c r="A39" s="94" t="s">
        <v>10</v>
      </c>
      <c r="B39" s="103">
        <v>5</v>
      </c>
      <c r="C39" s="4">
        <v>158</v>
      </c>
      <c r="D39" s="4">
        <v>124</v>
      </c>
      <c r="E39" s="86">
        <f t="shared" si="0"/>
        <v>0.21518987341772156</v>
      </c>
      <c r="F39" s="86">
        <f t="shared" si="1"/>
        <v>0.78481012658227844</v>
      </c>
      <c r="G39" s="4">
        <v>159</v>
      </c>
      <c r="H39" s="4">
        <v>124</v>
      </c>
      <c r="I39" s="86">
        <f t="shared" si="2"/>
        <v>0.22012578616352196</v>
      </c>
      <c r="J39" s="86">
        <f t="shared" si="3"/>
        <v>0.77987421383647804</v>
      </c>
      <c r="K39" s="86">
        <f t="shared" si="4"/>
        <v>-4.9359127458004082E-3</v>
      </c>
      <c r="L39" s="88">
        <v>0.91520039808530695</v>
      </c>
      <c r="N39" s="26" t="s">
        <v>72</v>
      </c>
      <c r="O39">
        <v>0.2434446436575527</v>
      </c>
      <c r="P39">
        <v>0.23385784047748237</v>
      </c>
    </row>
    <row r="40" spans="1:16" ht="14.5" thickBot="1" x14ac:dyDescent="0.35">
      <c r="A40" s="42" t="s">
        <v>12</v>
      </c>
      <c r="B40" s="100"/>
      <c r="C40" s="6">
        <v>158</v>
      </c>
      <c r="D40" s="6">
        <v>132</v>
      </c>
      <c r="E40" s="54">
        <f t="shared" si="0"/>
        <v>0.16455696202531644</v>
      </c>
      <c r="F40" s="54">
        <f t="shared" si="1"/>
        <v>0.83544303797468356</v>
      </c>
      <c r="G40" s="6">
        <v>159</v>
      </c>
      <c r="H40" s="6">
        <v>136</v>
      </c>
      <c r="I40" s="54">
        <f t="shared" si="2"/>
        <v>0.14465408805031443</v>
      </c>
      <c r="J40" s="54">
        <f t="shared" si="3"/>
        <v>0.85534591194968557</v>
      </c>
      <c r="K40" s="54">
        <f t="shared" si="4"/>
        <v>1.9902873975002011E-2</v>
      </c>
      <c r="L40" s="48">
        <v>0.62404525882044704</v>
      </c>
      <c r="N40" s="26" t="s">
        <v>73</v>
      </c>
      <c r="O40" s="95">
        <v>0.20637254901960789</v>
      </c>
      <c r="P40">
        <v>0.30575117370892024</v>
      </c>
    </row>
    <row r="41" spans="1:16" x14ac:dyDescent="0.3">
      <c r="A41" s="42" t="s">
        <v>3</v>
      </c>
      <c r="B41" s="100"/>
      <c r="C41" s="6">
        <v>158</v>
      </c>
      <c r="D41" s="6">
        <v>154</v>
      </c>
      <c r="E41" s="54">
        <f t="shared" si="0"/>
        <v>2.5316455696202556E-2</v>
      </c>
      <c r="F41" s="54">
        <f t="shared" si="1"/>
        <v>0.97468354430379744</v>
      </c>
      <c r="G41" s="6">
        <v>159</v>
      </c>
      <c r="H41" s="6">
        <v>154</v>
      </c>
      <c r="I41" s="54">
        <f t="shared" si="2"/>
        <v>3.1446540880503138E-2</v>
      </c>
      <c r="J41" s="54">
        <f t="shared" si="3"/>
        <v>0.96855345911949686</v>
      </c>
      <c r="K41" s="54">
        <f t="shared" si="4"/>
        <v>-6.1300851843005821E-3</v>
      </c>
      <c r="L41" s="48">
        <v>0.74248145554872103</v>
      </c>
    </row>
    <row r="42" spans="1:16" x14ac:dyDescent="0.3">
      <c r="A42" s="42" t="s">
        <v>4</v>
      </c>
      <c r="B42" s="100"/>
      <c r="C42" s="6">
        <v>158</v>
      </c>
      <c r="D42" s="6">
        <v>154</v>
      </c>
      <c r="E42" s="54">
        <f t="shared" si="0"/>
        <v>2.5316455696202556E-2</v>
      </c>
      <c r="F42" s="54">
        <f t="shared" si="1"/>
        <v>0.97468354430379744</v>
      </c>
      <c r="G42" s="6">
        <v>159</v>
      </c>
      <c r="H42" s="6">
        <v>151</v>
      </c>
      <c r="I42" s="54">
        <f t="shared" si="2"/>
        <v>5.031446540880502E-2</v>
      </c>
      <c r="J42" s="54">
        <f t="shared" si="3"/>
        <v>0.94968553459119498</v>
      </c>
      <c r="K42" s="54">
        <f t="shared" si="4"/>
        <v>-2.4998009712602465E-2</v>
      </c>
      <c r="L42" s="48">
        <v>0.243589396585247</v>
      </c>
    </row>
    <row r="43" spans="1:16" x14ac:dyDescent="0.3">
      <c r="A43" s="42" t="s">
        <v>5</v>
      </c>
      <c r="B43" s="100"/>
      <c r="C43" s="6">
        <v>158</v>
      </c>
      <c r="D43" s="6">
        <v>104</v>
      </c>
      <c r="E43" s="54">
        <f t="shared" si="0"/>
        <v>0.34177215189873422</v>
      </c>
      <c r="F43" s="54">
        <f t="shared" si="1"/>
        <v>0.65822784810126578</v>
      </c>
      <c r="G43" s="6">
        <v>159</v>
      </c>
      <c r="H43" s="6">
        <v>117</v>
      </c>
      <c r="I43" s="54">
        <f t="shared" si="2"/>
        <v>0.26415094339622647</v>
      </c>
      <c r="J43" s="54">
        <f t="shared" si="3"/>
        <v>0.73584905660377353</v>
      </c>
      <c r="K43" s="54">
        <f t="shared" si="4"/>
        <v>7.7621208502507755E-2</v>
      </c>
      <c r="L43" s="48">
        <v>0.132619223722028</v>
      </c>
    </row>
    <row r="44" spans="1:16" x14ac:dyDescent="0.3">
      <c r="A44" s="42" t="s">
        <v>6</v>
      </c>
      <c r="B44" s="100"/>
      <c r="C44" s="6">
        <v>158</v>
      </c>
      <c r="D44" s="6">
        <v>91</v>
      </c>
      <c r="E44" s="54">
        <f t="shared" si="0"/>
        <v>0.42405063291139244</v>
      </c>
      <c r="F44" s="54">
        <f t="shared" si="1"/>
        <v>0.57594936708860756</v>
      </c>
      <c r="G44" s="6">
        <v>159</v>
      </c>
      <c r="H44" s="6">
        <v>107</v>
      </c>
      <c r="I44" s="54">
        <f t="shared" si="2"/>
        <v>0.32704402515723274</v>
      </c>
      <c r="J44" s="54">
        <f t="shared" si="3"/>
        <v>0.67295597484276726</v>
      </c>
      <c r="K44" s="54">
        <f t="shared" si="4"/>
        <v>9.7006607754159702E-2</v>
      </c>
      <c r="L44" s="48">
        <v>7.4519064689503201E-2</v>
      </c>
    </row>
    <row r="45" spans="1:16" x14ac:dyDescent="0.3">
      <c r="A45" s="42" t="s">
        <v>7</v>
      </c>
      <c r="B45" s="100"/>
      <c r="C45" s="6">
        <v>158</v>
      </c>
      <c r="D45" s="6">
        <v>106</v>
      </c>
      <c r="E45" s="54">
        <f t="shared" si="0"/>
        <v>0.32911392405063289</v>
      </c>
      <c r="F45" s="54">
        <f t="shared" si="1"/>
        <v>0.67088607594936711</v>
      </c>
      <c r="G45" s="6">
        <v>159</v>
      </c>
      <c r="H45" s="6">
        <v>107</v>
      </c>
      <c r="I45" s="54">
        <f t="shared" si="2"/>
        <v>0.32704402515723274</v>
      </c>
      <c r="J45" s="54">
        <f t="shared" si="3"/>
        <v>0.67295597484276726</v>
      </c>
      <c r="K45" s="54">
        <f t="shared" si="4"/>
        <v>2.0698988934001461E-3</v>
      </c>
      <c r="L45" s="48">
        <v>0.96869397110802202</v>
      </c>
    </row>
    <row r="46" spans="1:16" ht="14.5" thickBot="1" x14ac:dyDescent="0.35">
      <c r="A46" s="42" t="s">
        <v>18</v>
      </c>
      <c r="B46" s="100"/>
      <c r="C46" s="6">
        <v>158</v>
      </c>
      <c r="D46" s="6">
        <v>85</v>
      </c>
      <c r="E46" s="54">
        <f t="shared" si="0"/>
        <v>0.46202531645569622</v>
      </c>
      <c r="F46" s="54">
        <f t="shared" si="1"/>
        <v>0.53797468354430378</v>
      </c>
      <c r="G46" s="6">
        <v>159</v>
      </c>
      <c r="H46" s="6">
        <v>101</v>
      </c>
      <c r="I46" s="54">
        <f t="shared" si="2"/>
        <v>0.36477987421383651</v>
      </c>
      <c r="J46" s="54">
        <f t="shared" si="3"/>
        <v>0.63522012578616349</v>
      </c>
      <c r="K46" s="54">
        <f t="shared" si="4"/>
        <v>9.7245442241859714E-2</v>
      </c>
      <c r="L46" s="48">
        <v>7.87371770914429E-2</v>
      </c>
    </row>
    <row r="47" spans="1:16" ht="14.5" thickBot="1" x14ac:dyDescent="0.35">
      <c r="A47" s="105" t="s">
        <v>20</v>
      </c>
      <c r="B47" s="101"/>
      <c r="C47" s="32">
        <v>158</v>
      </c>
      <c r="D47" s="31">
        <f>AVERAGE(D39:D46)</f>
        <v>118.75</v>
      </c>
      <c r="E47" s="87">
        <f t="shared" si="0"/>
        <v>0.24841772151898733</v>
      </c>
      <c r="F47" s="87">
        <f t="shared" si="1"/>
        <v>0.75158227848101267</v>
      </c>
      <c r="G47" s="33">
        <v>159</v>
      </c>
      <c r="H47" s="29">
        <f>AVERAGE(H39:H46)</f>
        <v>124.625</v>
      </c>
      <c r="I47" s="87">
        <f t="shared" si="2"/>
        <v>0.2161949685534591</v>
      </c>
      <c r="J47" s="87">
        <f t="shared" si="3"/>
        <v>0.7838050314465409</v>
      </c>
      <c r="K47" s="87">
        <f t="shared" si="4"/>
        <v>3.2222752965528234E-2</v>
      </c>
      <c r="L47" s="49"/>
    </row>
  </sheetData>
  <mergeCells count="14">
    <mergeCell ref="B39:B46"/>
    <mergeCell ref="A47:B47"/>
    <mergeCell ref="K1:L1"/>
    <mergeCell ref="B3:B10"/>
    <mergeCell ref="A38:B38"/>
    <mergeCell ref="A11:B11"/>
    <mergeCell ref="A1:B1"/>
    <mergeCell ref="C1:F1"/>
    <mergeCell ref="G1:J1"/>
    <mergeCell ref="B12:B19"/>
    <mergeCell ref="A20:B20"/>
    <mergeCell ref="B21:B28"/>
    <mergeCell ref="A29:B29"/>
    <mergeCell ref="B30:B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3A41-41CE-4E70-97F6-77F1FA5C9AD2}">
  <dimension ref="A1:AA64"/>
  <sheetViews>
    <sheetView topLeftCell="E1" zoomScale="49" zoomScaleNormal="55" workbookViewId="0">
      <selection activeCell="K4" sqref="K4"/>
    </sheetView>
  </sheetViews>
  <sheetFormatPr defaultRowHeight="14" x14ac:dyDescent="0.3"/>
  <cols>
    <col min="1" max="1" width="13.5" customWidth="1"/>
    <col min="3" max="3" width="10.08203125" customWidth="1"/>
    <col min="4" max="4" width="9.58203125" customWidth="1"/>
    <col min="7" max="7" width="12.08203125" customWidth="1"/>
    <col min="8" max="8" width="10.83203125" customWidth="1"/>
    <col min="9" max="9" width="10.5" customWidth="1"/>
    <col min="11" max="11" width="8.58203125" style="58"/>
    <col min="27" max="27" width="12.83203125" customWidth="1"/>
  </cols>
  <sheetData>
    <row r="1" spans="1:27" x14ac:dyDescent="0.3">
      <c r="A1" s="120"/>
      <c r="B1" s="120"/>
      <c r="C1" s="120" t="s">
        <v>25</v>
      </c>
      <c r="D1" s="120"/>
      <c r="E1" s="120"/>
      <c r="F1" s="120"/>
      <c r="G1" s="120" t="s">
        <v>26</v>
      </c>
      <c r="H1" s="120"/>
      <c r="I1" s="120"/>
      <c r="J1" s="120"/>
      <c r="K1" s="122" t="s">
        <v>45</v>
      </c>
      <c r="L1" s="122"/>
    </row>
    <row r="2" spans="1:27" x14ac:dyDescent="0.3">
      <c r="A2" s="6" t="s">
        <v>0</v>
      </c>
      <c r="B2" s="83" t="s">
        <v>19</v>
      </c>
      <c r="C2" s="6" t="s">
        <v>29</v>
      </c>
      <c r="D2" s="6" t="s">
        <v>30</v>
      </c>
      <c r="E2" s="6" t="s">
        <v>46</v>
      </c>
      <c r="F2" s="6" t="s">
        <v>1</v>
      </c>
      <c r="G2" s="6" t="s">
        <v>31</v>
      </c>
      <c r="H2" s="6" t="s">
        <v>32</v>
      </c>
      <c r="I2" s="6" t="s">
        <v>47</v>
      </c>
      <c r="J2" s="6" t="s">
        <v>1</v>
      </c>
      <c r="K2" s="36" t="s">
        <v>2</v>
      </c>
      <c r="L2" s="6" t="s">
        <v>42</v>
      </c>
    </row>
    <row r="3" spans="1:27" x14ac:dyDescent="0.3">
      <c r="A3" s="6" t="s">
        <v>10</v>
      </c>
      <c r="B3" s="120">
        <v>1</v>
      </c>
      <c r="C3" s="6">
        <v>665</v>
      </c>
      <c r="D3" s="6">
        <v>448</v>
      </c>
      <c r="E3" s="36">
        <f>1-F3</f>
        <v>0.32631578947368423</v>
      </c>
      <c r="F3" s="36">
        <f>D3/C3</f>
        <v>0.67368421052631577</v>
      </c>
      <c r="G3" s="6">
        <v>22</v>
      </c>
      <c r="H3" s="6">
        <v>7</v>
      </c>
      <c r="I3" s="36">
        <f>1-J3</f>
        <v>0.68181818181818188</v>
      </c>
      <c r="J3" s="36">
        <f>H3/G3</f>
        <v>0.31818181818181818</v>
      </c>
      <c r="K3" s="36">
        <f>J3-F3</f>
        <v>-0.3555023923444976</v>
      </c>
      <c r="L3" s="36"/>
    </row>
    <row r="4" spans="1:27" x14ac:dyDescent="0.3">
      <c r="A4" s="6" t="s">
        <v>12</v>
      </c>
      <c r="B4" s="120"/>
      <c r="C4" s="6">
        <v>665</v>
      </c>
      <c r="D4" s="6">
        <v>517</v>
      </c>
      <c r="E4" s="36">
        <f t="shared" ref="E4:E47" si="0">1-F4</f>
        <v>0.22255639097744362</v>
      </c>
      <c r="F4" s="36">
        <f t="shared" ref="F4:F47" si="1">D4/C4</f>
        <v>0.77744360902255638</v>
      </c>
      <c r="G4" s="6">
        <v>22</v>
      </c>
      <c r="H4" s="6">
        <v>9</v>
      </c>
      <c r="I4" s="36">
        <f t="shared" ref="I4:I47" si="2">1-J4</f>
        <v>0.59090909090909083</v>
      </c>
      <c r="J4" s="36">
        <f t="shared" ref="J4:J47" si="3">H4/G4</f>
        <v>0.40909090909090912</v>
      </c>
      <c r="K4" s="36">
        <f t="shared" ref="K4:K47" si="4">J4-F4</f>
        <v>-0.36835269993164726</v>
      </c>
      <c r="L4" s="36"/>
    </row>
    <row r="5" spans="1:27" x14ac:dyDescent="0.3">
      <c r="A5" s="6" t="s">
        <v>3</v>
      </c>
      <c r="B5" s="120"/>
      <c r="C5" s="6">
        <v>665</v>
      </c>
      <c r="D5" s="6">
        <v>611</v>
      </c>
      <c r="E5" s="36">
        <f t="shared" si="0"/>
        <v>8.1203007518796944E-2</v>
      </c>
      <c r="F5" s="36">
        <f t="shared" si="1"/>
        <v>0.91879699248120306</v>
      </c>
      <c r="G5" s="6">
        <v>22</v>
      </c>
      <c r="H5" s="6">
        <v>18</v>
      </c>
      <c r="I5" s="36">
        <f t="shared" si="2"/>
        <v>0.18181818181818177</v>
      </c>
      <c r="J5" s="36">
        <f t="shared" si="3"/>
        <v>0.81818181818181823</v>
      </c>
      <c r="K5" s="36">
        <f t="shared" si="4"/>
        <v>-0.10061517429938482</v>
      </c>
      <c r="L5" s="36"/>
    </row>
    <row r="6" spans="1:27" x14ac:dyDescent="0.3">
      <c r="A6" s="6" t="s">
        <v>4</v>
      </c>
      <c r="B6" s="120"/>
      <c r="C6" s="6">
        <v>665</v>
      </c>
      <c r="D6" s="6">
        <v>609</v>
      </c>
      <c r="E6" s="36">
        <f t="shared" si="0"/>
        <v>8.4210526315789513E-2</v>
      </c>
      <c r="F6" s="36">
        <f t="shared" si="1"/>
        <v>0.91578947368421049</v>
      </c>
      <c r="G6" s="6">
        <v>22</v>
      </c>
      <c r="H6" s="6">
        <v>17</v>
      </c>
      <c r="I6" s="36">
        <f t="shared" si="2"/>
        <v>0.22727272727272729</v>
      </c>
      <c r="J6" s="36">
        <f t="shared" si="3"/>
        <v>0.77272727272727271</v>
      </c>
      <c r="K6" s="36">
        <f t="shared" si="4"/>
        <v>-0.14306220095693778</v>
      </c>
      <c r="L6" s="36"/>
    </row>
    <row r="7" spans="1:27" x14ac:dyDescent="0.3">
      <c r="A7" s="6" t="s">
        <v>5</v>
      </c>
      <c r="B7" s="120"/>
      <c r="C7" s="6">
        <v>665</v>
      </c>
      <c r="D7" s="6">
        <v>352</v>
      </c>
      <c r="E7" s="36">
        <f t="shared" si="0"/>
        <v>0.47067669172932336</v>
      </c>
      <c r="F7" s="36">
        <f t="shared" si="1"/>
        <v>0.52932330827067664</v>
      </c>
      <c r="G7" s="6">
        <v>22</v>
      </c>
      <c r="H7" s="6">
        <v>14</v>
      </c>
      <c r="I7" s="36">
        <f t="shared" si="2"/>
        <v>0.36363636363636365</v>
      </c>
      <c r="J7" s="36">
        <f t="shared" si="3"/>
        <v>0.63636363636363635</v>
      </c>
      <c r="K7" s="36">
        <f t="shared" si="4"/>
        <v>0.10704032809295971</v>
      </c>
      <c r="L7" s="36"/>
    </row>
    <row r="8" spans="1:27" x14ac:dyDescent="0.3">
      <c r="A8" s="6" t="s">
        <v>6</v>
      </c>
      <c r="B8" s="120"/>
      <c r="C8" s="6">
        <v>665</v>
      </c>
      <c r="D8" s="6">
        <v>380</v>
      </c>
      <c r="E8" s="36">
        <f t="shared" si="0"/>
        <v>0.4285714285714286</v>
      </c>
      <c r="F8" s="36">
        <f t="shared" si="1"/>
        <v>0.5714285714285714</v>
      </c>
      <c r="G8" s="6">
        <v>22</v>
      </c>
      <c r="H8" s="6">
        <v>17</v>
      </c>
      <c r="I8" s="36">
        <f t="shared" si="2"/>
        <v>0.22727272727272729</v>
      </c>
      <c r="J8" s="36">
        <f t="shared" si="3"/>
        <v>0.77272727272727271</v>
      </c>
      <c r="K8" s="36">
        <f t="shared" si="4"/>
        <v>0.20129870129870131</v>
      </c>
      <c r="L8" s="36"/>
    </row>
    <row r="9" spans="1:27" x14ac:dyDescent="0.3">
      <c r="A9" s="6" t="s">
        <v>7</v>
      </c>
      <c r="B9" s="120"/>
      <c r="C9" s="6">
        <v>665</v>
      </c>
      <c r="D9" s="6">
        <v>427</v>
      </c>
      <c r="E9" s="36">
        <f t="shared" si="0"/>
        <v>0.35789473684210527</v>
      </c>
      <c r="F9" s="36">
        <f t="shared" si="1"/>
        <v>0.64210526315789473</v>
      </c>
      <c r="G9" s="6">
        <v>22</v>
      </c>
      <c r="H9" s="6">
        <v>18</v>
      </c>
      <c r="I9" s="36">
        <f t="shared" si="2"/>
        <v>0.18181818181818177</v>
      </c>
      <c r="J9" s="36">
        <f t="shared" si="3"/>
        <v>0.81818181818181823</v>
      </c>
      <c r="K9" s="36">
        <f t="shared" si="4"/>
        <v>0.1760765550239235</v>
      </c>
      <c r="L9" s="36"/>
    </row>
    <row r="10" spans="1:27" x14ac:dyDescent="0.3">
      <c r="A10" s="6" t="s">
        <v>8</v>
      </c>
      <c r="B10" s="120"/>
      <c r="C10" s="6">
        <v>665</v>
      </c>
      <c r="D10" s="6">
        <v>309</v>
      </c>
      <c r="E10" s="36">
        <f t="shared" si="0"/>
        <v>0.53533834586466167</v>
      </c>
      <c r="F10" s="36">
        <f t="shared" si="1"/>
        <v>0.46466165413533833</v>
      </c>
      <c r="G10" s="6">
        <v>22</v>
      </c>
      <c r="H10" s="6">
        <v>12</v>
      </c>
      <c r="I10" s="36">
        <f t="shared" si="2"/>
        <v>0.45454545454545459</v>
      </c>
      <c r="J10" s="36">
        <f t="shared" si="3"/>
        <v>0.54545454545454541</v>
      </c>
      <c r="K10" s="36">
        <f t="shared" si="4"/>
        <v>8.0792891319207083E-2</v>
      </c>
      <c r="L10" s="36"/>
    </row>
    <row r="11" spans="1:27" x14ac:dyDescent="0.3">
      <c r="A11" s="121" t="s">
        <v>20</v>
      </c>
      <c r="B11" s="121"/>
      <c r="C11" s="84">
        <v>665</v>
      </c>
      <c r="D11" s="85">
        <f>AVERAGE(D3:D10)</f>
        <v>456.625</v>
      </c>
      <c r="E11" s="96">
        <f t="shared" si="0"/>
        <v>0.31334586466165415</v>
      </c>
      <c r="F11" s="36">
        <f t="shared" si="1"/>
        <v>0.68665413533834585</v>
      </c>
      <c r="G11" s="84">
        <v>22</v>
      </c>
      <c r="H11" s="85">
        <f>AVERAGE(H3:H10)</f>
        <v>14</v>
      </c>
      <c r="I11" s="96">
        <f t="shared" si="2"/>
        <v>0.36363636363636365</v>
      </c>
      <c r="J11" s="96">
        <f t="shared" si="3"/>
        <v>0.63636363636363635</v>
      </c>
      <c r="K11" s="96">
        <f t="shared" si="4"/>
        <v>-5.0290498974709497E-2</v>
      </c>
      <c r="L11" s="90"/>
    </row>
    <row r="12" spans="1:27" x14ac:dyDescent="0.3">
      <c r="A12" s="6" t="s">
        <v>10</v>
      </c>
      <c r="B12" s="120">
        <v>2</v>
      </c>
      <c r="C12" s="6">
        <v>5436</v>
      </c>
      <c r="D12" s="6">
        <v>3548</v>
      </c>
      <c r="E12" s="36">
        <f t="shared" si="0"/>
        <v>0.34731420161883741</v>
      </c>
      <c r="F12" s="36">
        <f t="shared" si="1"/>
        <v>0.65268579838116259</v>
      </c>
      <c r="G12" s="6">
        <v>162</v>
      </c>
      <c r="H12" s="6">
        <v>53</v>
      </c>
      <c r="I12" s="36">
        <f t="shared" si="2"/>
        <v>0.6728395061728395</v>
      </c>
      <c r="J12" s="36">
        <f t="shared" si="3"/>
        <v>0.3271604938271605</v>
      </c>
      <c r="K12" s="36">
        <f t="shared" si="4"/>
        <v>-0.32552530455400208</v>
      </c>
      <c r="L12" s="90"/>
    </row>
    <row r="13" spans="1:27" x14ac:dyDescent="0.3">
      <c r="A13" s="6" t="s">
        <v>12</v>
      </c>
      <c r="B13" s="120"/>
      <c r="C13" s="6">
        <v>5436</v>
      </c>
      <c r="D13" s="6">
        <v>4074</v>
      </c>
      <c r="E13" s="36">
        <f t="shared" si="0"/>
        <v>0.2505518763796909</v>
      </c>
      <c r="F13" s="36">
        <f t="shared" si="1"/>
        <v>0.7494481236203091</v>
      </c>
      <c r="G13" s="6">
        <v>162</v>
      </c>
      <c r="H13" s="6">
        <v>61</v>
      </c>
      <c r="I13" s="36">
        <f t="shared" si="2"/>
        <v>0.62345679012345678</v>
      </c>
      <c r="J13" s="36">
        <f t="shared" si="3"/>
        <v>0.37654320987654322</v>
      </c>
      <c r="K13" s="36">
        <f t="shared" si="4"/>
        <v>-0.37290491374376589</v>
      </c>
      <c r="L13" s="90"/>
      <c r="Q13" t="s">
        <v>65</v>
      </c>
      <c r="R13" t="s">
        <v>66</v>
      </c>
      <c r="S13" t="s">
        <v>67</v>
      </c>
      <c r="T13" t="s">
        <v>68</v>
      </c>
      <c r="U13" t="s">
        <v>64</v>
      </c>
      <c r="Z13" t="s">
        <v>57</v>
      </c>
      <c r="AA13" t="s">
        <v>58</v>
      </c>
    </row>
    <row r="14" spans="1:27" x14ac:dyDescent="0.3">
      <c r="A14" s="6" t="s">
        <v>3</v>
      </c>
      <c r="B14" s="120"/>
      <c r="C14" s="6">
        <v>5436</v>
      </c>
      <c r="D14" s="6">
        <v>4926</v>
      </c>
      <c r="E14" s="36">
        <f t="shared" si="0"/>
        <v>9.3818984547461404E-2</v>
      </c>
      <c r="F14" s="36">
        <f t="shared" si="1"/>
        <v>0.9061810154525386</v>
      </c>
      <c r="G14" s="6">
        <v>162</v>
      </c>
      <c r="H14" s="6">
        <v>104</v>
      </c>
      <c r="I14" s="36">
        <f t="shared" si="2"/>
        <v>0.35802469135802473</v>
      </c>
      <c r="J14" s="36">
        <f t="shared" si="3"/>
        <v>0.64197530864197527</v>
      </c>
      <c r="K14" s="36">
        <f t="shared" si="4"/>
        <v>-0.26420570681056332</v>
      </c>
      <c r="L14" s="90"/>
      <c r="P14" t="s">
        <v>10</v>
      </c>
      <c r="Q14">
        <v>-7.0621468926553743E-2</v>
      </c>
      <c r="R14">
        <v>-0.23700451703802061</v>
      </c>
      <c r="S14">
        <v>-0.22765281173594132</v>
      </c>
      <c r="T14">
        <v>-0.32552530455400208</v>
      </c>
      <c r="U14">
        <v>-0.3555023923444976</v>
      </c>
      <c r="Y14" t="s">
        <v>65</v>
      </c>
      <c r="Z14">
        <v>0.26659604519774016</v>
      </c>
      <c r="AA14">
        <v>0.625</v>
      </c>
    </row>
    <row r="15" spans="1:27" x14ac:dyDescent="0.3">
      <c r="A15" s="6" t="s">
        <v>4</v>
      </c>
      <c r="B15" s="120"/>
      <c r="C15" s="6">
        <v>5436</v>
      </c>
      <c r="D15" s="6">
        <v>4872</v>
      </c>
      <c r="E15" s="36">
        <f t="shared" si="0"/>
        <v>0.10375275938189843</v>
      </c>
      <c r="F15" s="36">
        <f t="shared" si="1"/>
        <v>0.89624724061810157</v>
      </c>
      <c r="G15" s="6">
        <v>162</v>
      </c>
      <c r="H15" s="6">
        <v>100</v>
      </c>
      <c r="I15" s="36">
        <f t="shared" si="2"/>
        <v>0.38271604938271608</v>
      </c>
      <c r="J15" s="36">
        <f t="shared" si="3"/>
        <v>0.61728395061728392</v>
      </c>
      <c r="K15" s="36">
        <f t="shared" si="4"/>
        <v>-0.27896329000081765</v>
      </c>
      <c r="L15" s="90"/>
      <c r="P15" t="s">
        <v>12</v>
      </c>
      <c r="Q15">
        <v>-0.15536723163841815</v>
      </c>
      <c r="R15">
        <v>-0.23382099365694964</v>
      </c>
      <c r="S15">
        <v>-0.24456669383319751</v>
      </c>
      <c r="T15">
        <v>-0.37290491374376589</v>
      </c>
      <c r="U15">
        <v>-0.36835269993164726</v>
      </c>
      <c r="Y15" t="s">
        <v>66</v>
      </c>
      <c r="Z15">
        <v>0.26856207813458788</v>
      </c>
      <c r="AA15">
        <v>0.4511173184357542</v>
      </c>
    </row>
    <row r="16" spans="1:27" x14ac:dyDescent="0.3">
      <c r="A16" s="6" t="s">
        <v>5</v>
      </c>
      <c r="B16" s="120"/>
      <c r="C16" s="6">
        <v>5436</v>
      </c>
      <c r="D16" s="6">
        <v>3205</v>
      </c>
      <c r="E16" s="36">
        <f t="shared" si="0"/>
        <v>0.41041206769683591</v>
      </c>
      <c r="F16" s="36">
        <f t="shared" si="1"/>
        <v>0.58958793230316409</v>
      </c>
      <c r="G16" s="6">
        <v>162</v>
      </c>
      <c r="H16" s="6">
        <v>79</v>
      </c>
      <c r="I16" s="36">
        <f t="shared" si="2"/>
        <v>0.51234567901234573</v>
      </c>
      <c r="J16" s="36">
        <f t="shared" si="3"/>
        <v>0.48765432098765432</v>
      </c>
      <c r="K16" s="36">
        <f t="shared" si="4"/>
        <v>-0.10193361131550976</v>
      </c>
      <c r="L16" s="90"/>
      <c r="P16" t="s">
        <v>3</v>
      </c>
      <c r="Q16">
        <v>-0.28813559322033899</v>
      </c>
      <c r="R16">
        <v>-0.19440632316761719</v>
      </c>
      <c r="S16">
        <v>-0.20424069546318935</v>
      </c>
      <c r="T16">
        <v>-0.26420570681056332</v>
      </c>
      <c r="U16">
        <v>-0.10061517429938482</v>
      </c>
      <c r="Y16" t="s">
        <v>67</v>
      </c>
      <c r="Z16">
        <v>0.27067542787286059</v>
      </c>
      <c r="AA16">
        <v>0.48277777777777775</v>
      </c>
    </row>
    <row r="17" spans="1:27" x14ac:dyDescent="0.3">
      <c r="A17" s="6" t="s">
        <v>6</v>
      </c>
      <c r="B17" s="120"/>
      <c r="C17" s="6">
        <v>5436</v>
      </c>
      <c r="D17" s="6">
        <v>3376</v>
      </c>
      <c r="E17" s="36">
        <f t="shared" si="0"/>
        <v>0.37895511405445181</v>
      </c>
      <c r="F17" s="36">
        <f t="shared" si="1"/>
        <v>0.62104488594554819</v>
      </c>
      <c r="G17" s="6">
        <v>162</v>
      </c>
      <c r="H17" s="6">
        <v>84</v>
      </c>
      <c r="I17" s="36">
        <f t="shared" si="2"/>
        <v>0.48148148148148151</v>
      </c>
      <c r="J17" s="36">
        <f t="shared" si="3"/>
        <v>0.51851851851851849</v>
      </c>
      <c r="K17" s="36">
        <f t="shared" si="4"/>
        <v>-0.1025263674270297</v>
      </c>
      <c r="L17" s="90"/>
      <c r="P17" t="s">
        <v>4</v>
      </c>
      <c r="Q17">
        <v>-0.27118644067796616</v>
      </c>
      <c r="R17">
        <v>-0.21749429513981333</v>
      </c>
      <c r="S17">
        <v>-0.21297201847324099</v>
      </c>
      <c r="T17">
        <v>-0.27896329000081765</v>
      </c>
      <c r="U17">
        <v>-0.14306220095693778</v>
      </c>
      <c r="Y17" t="s">
        <v>68</v>
      </c>
      <c r="Z17">
        <v>0.29217255334805003</v>
      </c>
      <c r="AA17">
        <v>0.49614197530864201</v>
      </c>
    </row>
    <row r="18" spans="1:27" x14ac:dyDescent="0.3">
      <c r="A18" s="6" t="s">
        <v>7</v>
      </c>
      <c r="B18" s="120"/>
      <c r="C18" s="6">
        <v>5436</v>
      </c>
      <c r="D18" s="6">
        <v>3791</v>
      </c>
      <c r="E18" s="36">
        <f t="shared" si="0"/>
        <v>0.30261221486387047</v>
      </c>
      <c r="F18" s="36">
        <f t="shared" si="1"/>
        <v>0.69738778513612953</v>
      </c>
      <c r="G18" s="6">
        <v>162</v>
      </c>
      <c r="H18" s="6">
        <v>93</v>
      </c>
      <c r="I18" s="36">
        <f t="shared" si="2"/>
        <v>0.42592592592592593</v>
      </c>
      <c r="J18" s="36">
        <f t="shared" si="3"/>
        <v>0.57407407407407407</v>
      </c>
      <c r="K18" s="36">
        <f t="shared" si="4"/>
        <v>-0.12331371106205546</v>
      </c>
      <c r="L18" s="90"/>
      <c r="P18" t="s">
        <v>5</v>
      </c>
      <c r="Q18">
        <v>-0.64971751412429379</v>
      </c>
      <c r="R18">
        <v>-0.18497573506137938</v>
      </c>
      <c r="S18">
        <v>-0.22108122792719376</v>
      </c>
      <c r="T18">
        <v>-0.10193361131550976</v>
      </c>
      <c r="U18">
        <v>0.10704032809295971</v>
      </c>
      <c r="Y18" t="s">
        <v>64</v>
      </c>
      <c r="Z18">
        <v>0.31334586466165415</v>
      </c>
      <c r="AA18">
        <v>0.36363636363636365</v>
      </c>
    </row>
    <row r="19" spans="1:27" x14ac:dyDescent="0.3">
      <c r="A19" s="6" t="s">
        <v>8</v>
      </c>
      <c r="B19" s="120"/>
      <c r="C19" s="6">
        <v>5436</v>
      </c>
      <c r="D19" s="6">
        <v>2990</v>
      </c>
      <c r="E19" s="36">
        <f t="shared" si="0"/>
        <v>0.44996320824135394</v>
      </c>
      <c r="F19" s="36">
        <f t="shared" si="1"/>
        <v>0.55003679175864606</v>
      </c>
      <c r="G19" s="6">
        <v>162</v>
      </c>
      <c r="H19" s="6">
        <v>79</v>
      </c>
      <c r="I19" s="36">
        <f t="shared" si="2"/>
        <v>0.51234567901234573</v>
      </c>
      <c r="J19" s="36">
        <f t="shared" si="3"/>
        <v>0.48765432098765432</v>
      </c>
      <c r="K19" s="36">
        <f t="shared" si="4"/>
        <v>-6.2382470770991738E-2</v>
      </c>
      <c r="L19" s="90"/>
      <c r="P19" t="s">
        <v>6</v>
      </c>
      <c r="Q19">
        <v>-0.58192090395480223</v>
      </c>
      <c r="R19">
        <v>-0.10468032785948622</v>
      </c>
      <c r="S19">
        <v>-0.18186634066829666</v>
      </c>
      <c r="T19">
        <v>-0.1025263674270297</v>
      </c>
      <c r="U19">
        <v>0.20129870129870131</v>
      </c>
    </row>
    <row r="20" spans="1:27" x14ac:dyDescent="0.3">
      <c r="A20" s="121" t="s">
        <v>20</v>
      </c>
      <c r="B20" s="121"/>
      <c r="C20" s="84">
        <v>5436</v>
      </c>
      <c r="D20" s="85">
        <f>AVERAGE(D12:D19)</f>
        <v>3847.75</v>
      </c>
      <c r="E20" s="96">
        <f t="shared" si="0"/>
        <v>0.29217255334805003</v>
      </c>
      <c r="F20" s="36">
        <f t="shared" si="1"/>
        <v>0.70782744665194997</v>
      </c>
      <c r="G20" s="84">
        <v>162</v>
      </c>
      <c r="H20" s="85">
        <f>AVERAGE(H12:H19)</f>
        <v>81.625</v>
      </c>
      <c r="I20" s="96">
        <f t="shared" si="2"/>
        <v>0.49614197530864201</v>
      </c>
      <c r="J20" s="96">
        <f t="shared" si="3"/>
        <v>0.50385802469135799</v>
      </c>
      <c r="K20" s="96">
        <f t="shared" si="4"/>
        <v>-0.20396942196059198</v>
      </c>
      <c r="L20" s="90"/>
      <c r="P20" t="s">
        <v>7</v>
      </c>
      <c r="Q20">
        <v>-0.29943502824858764</v>
      </c>
      <c r="R20">
        <v>-9.5552551560852073E-2</v>
      </c>
      <c r="S20">
        <v>-0.17678619940233631</v>
      </c>
      <c r="T20">
        <v>-0.12331371106205546</v>
      </c>
      <c r="U20">
        <v>0.1760765550239235</v>
      </c>
    </row>
    <row r="21" spans="1:27" x14ac:dyDescent="0.3">
      <c r="A21" s="6" t="s">
        <v>10</v>
      </c>
      <c r="B21" s="120">
        <v>3</v>
      </c>
      <c r="C21" s="6">
        <v>8180</v>
      </c>
      <c r="D21" s="6">
        <v>4807</v>
      </c>
      <c r="E21" s="36">
        <f t="shared" si="0"/>
        <v>0.41234718826405869</v>
      </c>
      <c r="F21" s="36">
        <f t="shared" si="1"/>
        <v>0.58765281173594131</v>
      </c>
      <c r="G21" s="6">
        <v>225</v>
      </c>
      <c r="H21" s="6">
        <v>81</v>
      </c>
      <c r="I21" s="36">
        <f t="shared" si="2"/>
        <v>0.64</v>
      </c>
      <c r="J21" s="36">
        <f t="shared" si="3"/>
        <v>0.36</v>
      </c>
      <c r="K21" s="36">
        <f t="shared" si="4"/>
        <v>-0.22765281173594132</v>
      </c>
      <c r="L21" s="90"/>
      <c r="P21" t="s">
        <v>8</v>
      </c>
      <c r="Q21">
        <v>-0.55084745762711862</v>
      </c>
      <c r="R21">
        <v>-0.19250717892521235</v>
      </c>
      <c r="S21">
        <v>-0.22765281173594132</v>
      </c>
      <c r="T21">
        <v>-6.2382470770991738E-2</v>
      </c>
      <c r="U21">
        <v>8.0792891319207083E-2</v>
      </c>
    </row>
    <row r="22" spans="1:27" x14ac:dyDescent="0.3">
      <c r="A22" s="6" t="s">
        <v>12</v>
      </c>
      <c r="B22" s="120"/>
      <c r="C22" s="6">
        <v>8180</v>
      </c>
      <c r="D22" s="6">
        <v>6545</v>
      </c>
      <c r="E22" s="36">
        <f t="shared" si="0"/>
        <v>0.19987775061124691</v>
      </c>
      <c r="F22" s="36">
        <f t="shared" si="1"/>
        <v>0.80012224938875309</v>
      </c>
      <c r="G22" s="6">
        <v>225</v>
      </c>
      <c r="H22" s="6">
        <v>125</v>
      </c>
      <c r="I22" s="36">
        <f t="shared" si="2"/>
        <v>0.44444444444444442</v>
      </c>
      <c r="J22" s="36">
        <f t="shared" si="3"/>
        <v>0.55555555555555558</v>
      </c>
      <c r="K22" s="36">
        <f t="shared" si="4"/>
        <v>-0.24456669383319751</v>
      </c>
      <c r="L22" s="90"/>
    </row>
    <row r="23" spans="1:27" x14ac:dyDescent="0.3">
      <c r="A23" s="6" t="s">
        <v>3</v>
      </c>
      <c r="B23" s="120"/>
      <c r="C23" s="6">
        <v>8180</v>
      </c>
      <c r="D23" s="6">
        <v>7633</v>
      </c>
      <c r="E23" s="36">
        <f t="shared" si="0"/>
        <v>6.6870415647921733E-2</v>
      </c>
      <c r="F23" s="36">
        <f t="shared" si="1"/>
        <v>0.93312958435207827</v>
      </c>
      <c r="G23" s="6">
        <v>225</v>
      </c>
      <c r="H23" s="6">
        <v>164</v>
      </c>
      <c r="I23" s="36">
        <f t="shared" si="2"/>
        <v>0.27111111111111108</v>
      </c>
      <c r="J23" s="36">
        <f t="shared" si="3"/>
        <v>0.72888888888888892</v>
      </c>
      <c r="K23" s="36">
        <f t="shared" si="4"/>
        <v>-0.20424069546318935</v>
      </c>
      <c r="L23" s="90"/>
    </row>
    <row r="24" spans="1:27" x14ac:dyDescent="0.3">
      <c r="A24" s="6" t="s">
        <v>4</v>
      </c>
      <c r="B24" s="120"/>
      <c r="C24" s="6">
        <v>8180</v>
      </c>
      <c r="D24" s="6">
        <v>7559</v>
      </c>
      <c r="E24" s="36">
        <f t="shared" si="0"/>
        <v>7.5916870415647875E-2</v>
      </c>
      <c r="F24" s="36">
        <f t="shared" si="1"/>
        <v>0.92408312958435213</v>
      </c>
      <c r="G24" s="6">
        <v>225</v>
      </c>
      <c r="H24" s="6">
        <v>160</v>
      </c>
      <c r="I24" s="36">
        <f t="shared" si="2"/>
        <v>0.28888888888888886</v>
      </c>
      <c r="J24" s="36">
        <f t="shared" si="3"/>
        <v>0.71111111111111114</v>
      </c>
      <c r="K24" s="36">
        <f t="shared" si="4"/>
        <v>-0.21297201847324099</v>
      </c>
      <c r="L24" s="90"/>
    </row>
    <row r="25" spans="1:27" x14ac:dyDescent="0.3">
      <c r="A25" s="6" t="s">
        <v>5</v>
      </c>
      <c r="B25" s="120"/>
      <c r="C25" s="6">
        <v>8180</v>
      </c>
      <c r="D25" s="6">
        <v>5444</v>
      </c>
      <c r="E25" s="36">
        <f t="shared" si="0"/>
        <v>0.33447432762836182</v>
      </c>
      <c r="F25" s="36">
        <f t="shared" si="1"/>
        <v>0.66552567237163818</v>
      </c>
      <c r="G25" s="6">
        <v>225</v>
      </c>
      <c r="H25" s="6">
        <v>100</v>
      </c>
      <c r="I25" s="36">
        <f t="shared" si="2"/>
        <v>0.55555555555555558</v>
      </c>
      <c r="J25" s="36">
        <f t="shared" si="3"/>
        <v>0.44444444444444442</v>
      </c>
      <c r="K25" s="36">
        <f t="shared" si="4"/>
        <v>-0.22108122792719376</v>
      </c>
      <c r="L25" s="90"/>
    </row>
    <row r="26" spans="1:27" x14ac:dyDescent="0.3">
      <c r="A26" s="6" t="s">
        <v>6</v>
      </c>
      <c r="B26" s="120"/>
      <c r="C26" s="6">
        <v>8180</v>
      </c>
      <c r="D26" s="6">
        <v>5305</v>
      </c>
      <c r="E26" s="36">
        <f t="shared" si="0"/>
        <v>0.35146699266503667</v>
      </c>
      <c r="F26" s="36">
        <f t="shared" si="1"/>
        <v>0.64853300733496333</v>
      </c>
      <c r="G26" s="6">
        <v>225</v>
      </c>
      <c r="H26" s="6">
        <v>105</v>
      </c>
      <c r="I26" s="36">
        <f t="shared" si="2"/>
        <v>0.53333333333333333</v>
      </c>
      <c r="J26" s="36">
        <f t="shared" si="3"/>
        <v>0.46666666666666667</v>
      </c>
      <c r="K26" s="36">
        <f t="shared" si="4"/>
        <v>-0.18186634066829666</v>
      </c>
      <c r="L26" s="90"/>
    </row>
    <row r="27" spans="1:27" x14ac:dyDescent="0.3">
      <c r="A27" s="6" t="s">
        <v>7</v>
      </c>
      <c r="B27" s="120"/>
      <c r="C27" s="6">
        <v>8180</v>
      </c>
      <c r="D27" s="6">
        <v>5627</v>
      </c>
      <c r="E27" s="36">
        <f t="shared" si="0"/>
        <v>0.31210268948655262</v>
      </c>
      <c r="F27" s="36">
        <f t="shared" si="1"/>
        <v>0.68789731051344738</v>
      </c>
      <c r="G27" s="6">
        <v>225</v>
      </c>
      <c r="H27" s="6">
        <v>115</v>
      </c>
      <c r="I27" s="36">
        <f t="shared" si="2"/>
        <v>0.48888888888888893</v>
      </c>
      <c r="J27" s="36">
        <f t="shared" si="3"/>
        <v>0.51111111111111107</v>
      </c>
      <c r="K27" s="36">
        <f t="shared" si="4"/>
        <v>-0.17678619940233631</v>
      </c>
      <c r="L27" s="90"/>
    </row>
    <row r="28" spans="1:27" x14ac:dyDescent="0.3">
      <c r="A28" s="6" t="s">
        <v>8</v>
      </c>
      <c r="B28" s="120"/>
      <c r="C28" s="6">
        <v>8180</v>
      </c>
      <c r="D28" s="6">
        <v>4807</v>
      </c>
      <c r="E28" s="36">
        <f t="shared" si="0"/>
        <v>0.41234718826405869</v>
      </c>
      <c r="F28" s="36">
        <f t="shared" si="1"/>
        <v>0.58765281173594131</v>
      </c>
      <c r="G28" s="6">
        <v>225</v>
      </c>
      <c r="H28" s="6">
        <v>81</v>
      </c>
      <c r="I28" s="36">
        <f t="shared" si="2"/>
        <v>0.64</v>
      </c>
      <c r="J28" s="36">
        <f t="shared" si="3"/>
        <v>0.36</v>
      </c>
      <c r="K28" s="36">
        <f t="shared" si="4"/>
        <v>-0.22765281173594132</v>
      </c>
      <c r="L28" s="90"/>
    </row>
    <row r="29" spans="1:27" x14ac:dyDescent="0.3">
      <c r="A29" s="121" t="s">
        <v>20</v>
      </c>
      <c r="B29" s="121"/>
      <c r="C29" s="84">
        <v>8180</v>
      </c>
      <c r="D29" s="85">
        <f>AVERAGE(D21:D28)</f>
        <v>5965.875</v>
      </c>
      <c r="E29" s="96">
        <f t="shared" si="0"/>
        <v>0.27067542787286059</v>
      </c>
      <c r="F29" s="36">
        <f t="shared" si="1"/>
        <v>0.72932457212713941</v>
      </c>
      <c r="G29" s="84">
        <v>225</v>
      </c>
      <c r="H29" s="85">
        <f>AVERAGE(H21:H28)</f>
        <v>116.375</v>
      </c>
      <c r="I29" s="96">
        <f t="shared" si="2"/>
        <v>0.48277777777777775</v>
      </c>
      <c r="J29" s="96">
        <f t="shared" si="3"/>
        <v>0.51722222222222225</v>
      </c>
      <c r="K29" s="96">
        <f t="shared" si="4"/>
        <v>-0.21210234990491716</v>
      </c>
      <c r="L29" s="90"/>
    </row>
    <row r="30" spans="1:27" x14ac:dyDescent="0.3">
      <c r="A30" s="6" t="s">
        <v>10</v>
      </c>
      <c r="B30" s="120">
        <v>4</v>
      </c>
      <c r="C30" s="6">
        <v>4889</v>
      </c>
      <c r="D30" s="6">
        <v>3890</v>
      </c>
      <c r="E30" s="36">
        <f t="shared" si="0"/>
        <v>0.20433626508488445</v>
      </c>
      <c r="F30" s="36">
        <f t="shared" si="1"/>
        <v>0.79566373491511555</v>
      </c>
      <c r="G30" s="56">
        <v>179</v>
      </c>
      <c r="H30" s="6">
        <v>100</v>
      </c>
      <c r="I30" s="36">
        <f t="shared" si="2"/>
        <v>0.44134078212290506</v>
      </c>
      <c r="J30" s="36">
        <f t="shared" si="3"/>
        <v>0.55865921787709494</v>
      </c>
      <c r="K30" s="36">
        <f t="shared" si="4"/>
        <v>-0.23700451703802061</v>
      </c>
      <c r="L30" s="90"/>
    </row>
    <row r="31" spans="1:27" x14ac:dyDescent="0.3">
      <c r="A31" s="6" t="s">
        <v>12</v>
      </c>
      <c r="B31" s="120"/>
      <c r="C31" s="6">
        <v>4889</v>
      </c>
      <c r="D31" s="6">
        <v>4011</v>
      </c>
      <c r="E31" s="36">
        <f t="shared" si="0"/>
        <v>0.17958682757210065</v>
      </c>
      <c r="F31" s="36">
        <f t="shared" si="1"/>
        <v>0.82041317242789935</v>
      </c>
      <c r="G31" s="56">
        <v>179</v>
      </c>
      <c r="H31" s="6">
        <v>105</v>
      </c>
      <c r="I31" s="36">
        <f t="shared" si="2"/>
        <v>0.41340782122905029</v>
      </c>
      <c r="J31" s="36">
        <f t="shared" si="3"/>
        <v>0.58659217877094971</v>
      </c>
      <c r="K31" s="36">
        <f t="shared" si="4"/>
        <v>-0.23382099365694964</v>
      </c>
      <c r="L31" s="90"/>
    </row>
    <row r="32" spans="1:27" x14ac:dyDescent="0.3">
      <c r="A32" s="6" t="s">
        <v>3</v>
      </c>
      <c r="B32" s="120"/>
      <c r="C32" s="6">
        <v>4889</v>
      </c>
      <c r="D32" s="6">
        <v>4665</v>
      </c>
      <c r="E32" s="36">
        <f t="shared" si="0"/>
        <v>4.5817140519533672E-2</v>
      </c>
      <c r="F32" s="36">
        <f t="shared" si="1"/>
        <v>0.95418285948046633</v>
      </c>
      <c r="G32" s="56">
        <v>179</v>
      </c>
      <c r="H32" s="6">
        <v>136</v>
      </c>
      <c r="I32" s="36">
        <f t="shared" si="2"/>
        <v>0.24022346368715086</v>
      </c>
      <c r="J32" s="36">
        <f t="shared" si="3"/>
        <v>0.75977653631284914</v>
      </c>
      <c r="K32" s="36">
        <f t="shared" si="4"/>
        <v>-0.19440632316761719</v>
      </c>
      <c r="L32" s="90"/>
    </row>
    <row r="33" spans="1:12" x14ac:dyDescent="0.3">
      <c r="A33" s="6" t="s">
        <v>4</v>
      </c>
      <c r="B33" s="120"/>
      <c r="C33" s="6">
        <v>4889</v>
      </c>
      <c r="D33" s="6">
        <v>4614</v>
      </c>
      <c r="E33" s="36">
        <f t="shared" si="0"/>
        <v>5.6248721619963193E-2</v>
      </c>
      <c r="F33" s="36">
        <f t="shared" si="1"/>
        <v>0.94375127838003681</v>
      </c>
      <c r="G33" s="56">
        <v>179</v>
      </c>
      <c r="H33" s="6">
        <v>130</v>
      </c>
      <c r="I33" s="36">
        <f t="shared" si="2"/>
        <v>0.27374301675977653</v>
      </c>
      <c r="J33" s="36">
        <f t="shared" si="3"/>
        <v>0.72625698324022347</v>
      </c>
      <c r="K33" s="36">
        <f t="shared" si="4"/>
        <v>-0.21749429513981333</v>
      </c>
      <c r="L33" s="90"/>
    </row>
    <row r="34" spans="1:12" x14ac:dyDescent="0.3">
      <c r="A34" s="6" t="s">
        <v>5</v>
      </c>
      <c r="B34" s="120"/>
      <c r="C34" s="6">
        <v>4889</v>
      </c>
      <c r="D34" s="6">
        <v>3144</v>
      </c>
      <c r="E34" s="36">
        <f t="shared" si="0"/>
        <v>0.35692370627940273</v>
      </c>
      <c r="F34" s="36">
        <f t="shared" si="1"/>
        <v>0.64307629372059727</v>
      </c>
      <c r="G34" s="56">
        <v>179</v>
      </c>
      <c r="H34" s="6">
        <v>82</v>
      </c>
      <c r="I34" s="36">
        <f t="shared" si="2"/>
        <v>0.54189944134078205</v>
      </c>
      <c r="J34" s="36">
        <f t="shared" si="3"/>
        <v>0.45810055865921789</v>
      </c>
      <c r="K34" s="36">
        <f t="shared" si="4"/>
        <v>-0.18497573506137938</v>
      </c>
      <c r="L34" s="90"/>
    </row>
    <row r="35" spans="1:12" x14ac:dyDescent="0.3">
      <c r="A35" s="6" t="s">
        <v>6</v>
      </c>
      <c r="B35" s="120"/>
      <c r="C35" s="6">
        <v>4889</v>
      </c>
      <c r="D35" s="6">
        <v>2888</v>
      </c>
      <c r="E35" s="36">
        <f t="shared" si="0"/>
        <v>0.40928615258744117</v>
      </c>
      <c r="F35" s="36">
        <f t="shared" si="1"/>
        <v>0.59071384741255883</v>
      </c>
      <c r="G35" s="56">
        <v>179</v>
      </c>
      <c r="H35" s="6">
        <v>87</v>
      </c>
      <c r="I35" s="36">
        <f t="shared" si="2"/>
        <v>0.51396648044692739</v>
      </c>
      <c r="J35" s="36">
        <f t="shared" si="3"/>
        <v>0.48603351955307261</v>
      </c>
      <c r="K35" s="36">
        <f t="shared" si="4"/>
        <v>-0.10468032785948622</v>
      </c>
      <c r="L35" s="90"/>
    </row>
    <row r="36" spans="1:12" x14ac:dyDescent="0.3">
      <c r="A36" s="6" t="s">
        <v>7</v>
      </c>
      <c r="B36" s="120"/>
      <c r="C36" s="6">
        <v>4889</v>
      </c>
      <c r="D36" s="6">
        <v>2898</v>
      </c>
      <c r="E36" s="36">
        <f t="shared" si="0"/>
        <v>0.40724074452853343</v>
      </c>
      <c r="F36" s="36">
        <f t="shared" si="1"/>
        <v>0.59275925547146657</v>
      </c>
      <c r="G36" s="56">
        <v>179</v>
      </c>
      <c r="H36" s="6">
        <v>89</v>
      </c>
      <c r="I36" s="36">
        <f t="shared" si="2"/>
        <v>0.5027932960893855</v>
      </c>
      <c r="J36" s="36">
        <f t="shared" si="3"/>
        <v>0.4972067039106145</v>
      </c>
      <c r="K36" s="36">
        <f t="shared" si="4"/>
        <v>-9.5552551560852073E-2</v>
      </c>
      <c r="L36" s="90"/>
    </row>
    <row r="37" spans="1:12" x14ac:dyDescent="0.3">
      <c r="A37" s="6" t="s">
        <v>8</v>
      </c>
      <c r="B37" s="120"/>
      <c r="C37" s="6">
        <v>4889</v>
      </c>
      <c r="D37" s="6">
        <v>2498</v>
      </c>
      <c r="E37" s="36">
        <f t="shared" si="0"/>
        <v>0.48905706688484352</v>
      </c>
      <c r="F37" s="36">
        <f t="shared" si="1"/>
        <v>0.51094293311515648</v>
      </c>
      <c r="G37" s="56">
        <v>179</v>
      </c>
      <c r="H37" s="6">
        <v>57</v>
      </c>
      <c r="I37" s="36">
        <f t="shared" si="2"/>
        <v>0.68156424581005592</v>
      </c>
      <c r="J37" s="36">
        <f t="shared" si="3"/>
        <v>0.31843575418994413</v>
      </c>
      <c r="K37" s="36">
        <f t="shared" si="4"/>
        <v>-0.19250717892521235</v>
      </c>
      <c r="L37" s="90"/>
    </row>
    <row r="38" spans="1:12" x14ac:dyDescent="0.3">
      <c r="A38" s="121" t="s">
        <v>20</v>
      </c>
      <c r="B38" s="121"/>
      <c r="C38" s="84">
        <v>4889</v>
      </c>
      <c r="D38" s="85">
        <f>AVERAGE(D30:D37)</f>
        <v>3576</v>
      </c>
      <c r="E38" s="96">
        <f t="shared" si="0"/>
        <v>0.26856207813458788</v>
      </c>
      <c r="F38" s="36">
        <f t="shared" si="1"/>
        <v>0.73143792186541212</v>
      </c>
      <c r="G38" s="84">
        <v>179</v>
      </c>
      <c r="H38" s="85">
        <f>AVERAGE(H30:H37)</f>
        <v>98.25</v>
      </c>
      <c r="I38" s="96">
        <f t="shared" si="2"/>
        <v>0.4511173184357542</v>
      </c>
      <c r="J38" s="96">
        <f t="shared" si="3"/>
        <v>0.5488826815642458</v>
      </c>
      <c r="K38" s="96">
        <f t="shared" si="4"/>
        <v>-0.18255524030116632</v>
      </c>
      <c r="L38" s="90"/>
    </row>
    <row r="39" spans="1:12" x14ac:dyDescent="0.3">
      <c r="A39" s="6" t="s">
        <v>10</v>
      </c>
      <c r="B39" s="120">
        <v>5</v>
      </c>
      <c r="C39" s="6">
        <v>354</v>
      </c>
      <c r="D39" s="6">
        <v>261</v>
      </c>
      <c r="E39" s="36">
        <f t="shared" si="0"/>
        <v>0.26271186440677963</v>
      </c>
      <c r="F39" s="36">
        <f t="shared" si="1"/>
        <v>0.73728813559322037</v>
      </c>
      <c r="G39" s="6">
        <v>3</v>
      </c>
      <c r="H39" s="6">
        <v>2</v>
      </c>
      <c r="I39" s="36">
        <f t="shared" si="2"/>
        <v>0.33333333333333337</v>
      </c>
      <c r="J39" s="36">
        <f t="shared" si="3"/>
        <v>0.66666666666666663</v>
      </c>
      <c r="K39" s="36">
        <f t="shared" si="4"/>
        <v>-7.0621468926553743E-2</v>
      </c>
      <c r="L39" s="90"/>
    </row>
    <row r="40" spans="1:12" x14ac:dyDescent="0.3">
      <c r="A40" s="6" t="s">
        <v>12</v>
      </c>
      <c r="B40" s="120"/>
      <c r="C40" s="6">
        <v>354</v>
      </c>
      <c r="D40" s="6">
        <v>291</v>
      </c>
      <c r="E40" s="36">
        <f t="shared" si="0"/>
        <v>0.17796610169491522</v>
      </c>
      <c r="F40" s="36">
        <f t="shared" si="1"/>
        <v>0.82203389830508478</v>
      </c>
      <c r="G40" s="6">
        <v>3</v>
      </c>
      <c r="H40" s="6">
        <v>2</v>
      </c>
      <c r="I40" s="36">
        <f t="shared" si="2"/>
        <v>0.33333333333333337</v>
      </c>
      <c r="J40" s="36">
        <f t="shared" si="3"/>
        <v>0.66666666666666663</v>
      </c>
      <c r="K40" s="36">
        <f t="shared" si="4"/>
        <v>-0.15536723163841815</v>
      </c>
      <c r="L40" s="90"/>
    </row>
    <row r="41" spans="1:12" x14ac:dyDescent="0.3">
      <c r="A41" s="6" t="s">
        <v>3</v>
      </c>
      <c r="B41" s="120"/>
      <c r="C41" s="6">
        <v>354</v>
      </c>
      <c r="D41" s="6">
        <v>338</v>
      </c>
      <c r="E41" s="36">
        <f t="shared" si="0"/>
        <v>4.5197740112994378E-2</v>
      </c>
      <c r="F41" s="36">
        <f t="shared" si="1"/>
        <v>0.95480225988700562</v>
      </c>
      <c r="G41" s="6">
        <v>3</v>
      </c>
      <c r="H41" s="6">
        <v>2</v>
      </c>
      <c r="I41" s="36">
        <f t="shared" si="2"/>
        <v>0.33333333333333337</v>
      </c>
      <c r="J41" s="36">
        <f t="shared" si="3"/>
        <v>0.66666666666666663</v>
      </c>
      <c r="K41" s="36">
        <f t="shared" si="4"/>
        <v>-0.28813559322033899</v>
      </c>
      <c r="L41" s="90"/>
    </row>
    <row r="42" spans="1:12" x14ac:dyDescent="0.3">
      <c r="A42" s="6" t="s">
        <v>4</v>
      </c>
      <c r="B42" s="120"/>
      <c r="C42" s="6">
        <v>354</v>
      </c>
      <c r="D42" s="6">
        <v>332</v>
      </c>
      <c r="E42" s="36">
        <f t="shared" si="0"/>
        <v>6.2146892655367214E-2</v>
      </c>
      <c r="F42" s="36">
        <f t="shared" si="1"/>
        <v>0.93785310734463279</v>
      </c>
      <c r="G42" s="6">
        <v>3</v>
      </c>
      <c r="H42" s="6">
        <v>2</v>
      </c>
      <c r="I42" s="36">
        <f t="shared" si="2"/>
        <v>0.33333333333333337</v>
      </c>
      <c r="J42" s="36">
        <f t="shared" si="3"/>
        <v>0.66666666666666663</v>
      </c>
      <c r="K42" s="36">
        <f t="shared" si="4"/>
        <v>-0.27118644067796616</v>
      </c>
      <c r="L42" s="90"/>
    </row>
    <row r="43" spans="1:12" x14ac:dyDescent="0.3">
      <c r="A43" s="6" t="s">
        <v>5</v>
      </c>
      <c r="B43" s="120"/>
      <c r="C43" s="6">
        <v>354</v>
      </c>
      <c r="D43" s="6">
        <v>230</v>
      </c>
      <c r="E43" s="36">
        <f t="shared" si="0"/>
        <v>0.35028248587570621</v>
      </c>
      <c r="F43" s="36">
        <f t="shared" si="1"/>
        <v>0.64971751412429379</v>
      </c>
      <c r="G43" s="6">
        <v>3</v>
      </c>
      <c r="H43" s="6">
        <v>0</v>
      </c>
      <c r="I43" s="36">
        <f t="shared" si="2"/>
        <v>1</v>
      </c>
      <c r="J43" s="36">
        <f t="shared" si="3"/>
        <v>0</v>
      </c>
      <c r="K43" s="36">
        <f t="shared" si="4"/>
        <v>-0.64971751412429379</v>
      </c>
      <c r="L43" s="90"/>
    </row>
    <row r="44" spans="1:12" x14ac:dyDescent="0.3">
      <c r="A44" s="6" t="s">
        <v>6</v>
      </c>
      <c r="B44" s="120"/>
      <c r="C44" s="6">
        <v>354</v>
      </c>
      <c r="D44" s="6">
        <v>206</v>
      </c>
      <c r="E44" s="36">
        <f t="shared" si="0"/>
        <v>0.41807909604519777</v>
      </c>
      <c r="F44" s="36">
        <f t="shared" si="1"/>
        <v>0.58192090395480223</v>
      </c>
      <c r="G44" s="6">
        <v>3</v>
      </c>
      <c r="H44" s="6">
        <v>0</v>
      </c>
      <c r="I44" s="36">
        <f t="shared" si="2"/>
        <v>1</v>
      </c>
      <c r="J44" s="36">
        <f t="shared" si="3"/>
        <v>0</v>
      </c>
      <c r="K44" s="36">
        <f t="shared" si="4"/>
        <v>-0.58192090395480223</v>
      </c>
      <c r="L44" s="90"/>
    </row>
    <row r="45" spans="1:12" x14ac:dyDescent="0.3">
      <c r="A45" s="6" t="s">
        <v>7</v>
      </c>
      <c r="B45" s="120"/>
      <c r="C45" s="6">
        <v>354</v>
      </c>
      <c r="D45" s="6">
        <v>224</v>
      </c>
      <c r="E45" s="36">
        <f t="shared" si="0"/>
        <v>0.36723163841807904</v>
      </c>
      <c r="F45" s="36">
        <f t="shared" si="1"/>
        <v>0.63276836158192096</v>
      </c>
      <c r="G45" s="6">
        <v>3</v>
      </c>
      <c r="H45" s="6">
        <v>1</v>
      </c>
      <c r="I45" s="36">
        <f t="shared" si="2"/>
        <v>0.66666666666666674</v>
      </c>
      <c r="J45" s="36">
        <f t="shared" si="3"/>
        <v>0.33333333333333331</v>
      </c>
      <c r="K45" s="36">
        <f t="shared" si="4"/>
        <v>-0.29943502824858764</v>
      </c>
      <c r="L45" s="90"/>
    </row>
    <row r="46" spans="1:12" x14ac:dyDescent="0.3">
      <c r="A46" s="6" t="s">
        <v>18</v>
      </c>
      <c r="B46" s="120"/>
      <c r="C46" s="6">
        <v>354</v>
      </c>
      <c r="D46" s="6">
        <v>195</v>
      </c>
      <c r="E46" s="36">
        <f t="shared" si="0"/>
        <v>0.44915254237288138</v>
      </c>
      <c r="F46" s="36">
        <f t="shared" si="1"/>
        <v>0.55084745762711862</v>
      </c>
      <c r="G46" s="6">
        <v>3</v>
      </c>
      <c r="H46" s="6">
        <v>0</v>
      </c>
      <c r="I46" s="36">
        <f t="shared" si="2"/>
        <v>1</v>
      </c>
      <c r="J46" s="36">
        <f t="shared" si="3"/>
        <v>0</v>
      </c>
      <c r="K46" s="36">
        <f t="shared" si="4"/>
        <v>-0.55084745762711862</v>
      </c>
      <c r="L46" s="90"/>
    </row>
    <row r="47" spans="1:12" x14ac:dyDescent="0.3">
      <c r="A47" s="121" t="s">
        <v>20</v>
      </c>
      <c r="B47" s="121"/>
      <c r="C47" s="84">
        <v>354</v>
      </c>
      <c r="D47" s="85">
        <f>AVERAGE(D39:D46)</f>
        <v>259.625</v>
      </c>
      <c r="E47" s="96">
        <f t="shared" si="0"/>
        <v>0.26659604519774016</v>
      </c>
      <c r="F47" s="36">
        <f t="shared" si="1"/>
        <v>0.73340395480225984</v>
      </c>
      <c r="G47" s="84">
        <v>3</v>
      </c>
      <c r="H47" s="85">
        <f>AVERAGE(H39:H46)</f>
        <v>1.125</v>
      </c>
      <c r="I47" s="36">
        <f t="shared" si="2"/>
        <v>0.625</v>
      </c>
      <c r="J47" s="36">
        <f t="shared" si="3"/>
        <v>0.375</v>
      </c>
      <c r="K47" s="36">
        <f t="shared" si="4"/>
        <v>-0.35840395480225984</v>
      </c>
      <c r="L47" s="90"/>
    </row>
    <row r="49" spans="14:22" x14ac:dyDescent="0.3">
      <c r="O49" s="119"/>
      <c r="P49" s="119"/>
      <c r="Q49" s="119"/>
      <c r="R49" s="119"/>
      <c r="S49" s="119"/>
      <c r="T49" s="119"/>
      <c r="U49" s="119"/>
      <c r="V49" s="119"/>
    </row>
    <row r="51" spans="14:22" x14ac:dyDescent="0.3">
      <c r="N51" s="11"/>
      <c r="O51" s="58"/>
      <c r="P51" s="58"/>
      <c r="Q51" s="58"/>
      <c r="R51" s="58"/>
      <c r="S51" s="58"/>
      <c r="T51" s="58"/>
      <c r="U51" s="58"/>
      <c r="V51" s="58"/>
    </row>
    <row r="52" spans="14:22" x14ac:dyDescent="0.3">
      <c r="N52" s="26"/>
    </row>
    <row r="53" spans="14:22" x14ac:dyDescent="0.3">
      <c r="N53" s="26"/>
    </row>
    <row r="54" spans="14:22" x14ac:dyDescent="0.3">
      <c r="N54" s="26"/>
    </row>
    <row r="55" spans="14:22" x14ac:dyDescent="0.3">
      <c r="N55" s="26"/>
    </row>
    <row r="58" spans="14:22" x14ac:dyDescent="0.3">
      <c r="O58" s="119"/>
      <c r="P58" s="119"/>
      <c r="Q58" s="119"/>
      <c r="R58" s="119"/>
      <c r="S58" s="119"/>
      <c r="T58" s="119"/>
      <c r="U58" s="119"/>
      <c r="V58" s="119"/>
    </row>
    <row r="60" spans="14:22" x14ac:dyDescent="0.3">
      <c r="N60" s="11"/>
    </row>
    <row r="61" spans="14:22" x14ac:dyDescent="0.3">
      <c r="N61" s="26"/>
    </row>
    <row r="62" spans="14:22" x14ac:dyDescent="0.3">
      <c r="N62" s="26"/>
    </row>
    <row r="63" spans="14:22" x14ac:dyDescent="0.3">
      <c r="N63" s="26"/>
    </row>
    <row r="64" spans="14:22" x14ac:dyDescent="0.3">
      <c r="N64" s="26"/>
    </row>
  </sheetData>
  <mergeCells count="16">
    <mergeCell ref="A11:B11"/>
    <mergeCell ref="A1:B1"/>
    <mergeCell ref="C1:F1"/>
    <mergeCell ref="G1:J1"/>
    <mergeCell ref="K1:L1"/>
    <mergeCell ref="B3:B10"/>
    <mergeCell ref="O49:V49"/>
    <mergeCell ref="O58:V58"/>
    <mergeCell ref="B39:B46"/>
    <mergeCell ref="A47:B47"/>
    <mergeCell ref="B12:B19"/>
    <mergeCell ref="A20:B20"/>
    <mergeCell ref="B21:B28"/>
    <mergeCell ref="A29:B29"/>
    <mergeCell ref="B30:B37"/>
    <mergeCell ref="A38:B3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8719-D5A0-4656-A6C9-59E7D1CD4493}">
  <dimension ref="A1:C3"/>
  <sheetViews>
    <sheetView workbookViewId="0"/>
  </sheetViews>
  <sheetFormatPr defaultRowHeight="14" x14ac:dyDescent="0.3"/>
  <sheetData>
    <row r="1" spans="1:3" x14ac:dyDescent="0.3">
      <c r="A1" t="s">
        <v>59</v>
      </c>
    </row>
    <row r="2" spans="1:3" ht="409.5" x14ac:dyDescent="0.3">
      <c r="B2" t="s">
        <v>60</v>
      </c>
      <c r="C2" s="81" t="s">
        <v>63</v>
      </c>
    </row>
    <row r="3" spans="1:3" x14ac:dyDescent="0.3">
      <c r="B3" t="s">
        <v>61</v>
      </c>
      <c r="C3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BF4B-BD46-44B2-93DF-7E57E783E1FE}">
  <dimension ref="F17:M91"/>
  <sheetViews>
    <sheetView tabSelected="1" topLeftCell="J7" zoomScale="52" zoomScaleNormal="70" workbookViewId="0">
      <selection activeCell="AJ44" sqref="AJ44"/>
    </sheetView>
  </sheetViews>
  <sheetFormatPr defaultRowHeight="14" x14ac:dyDescent="0.3"/>
  <sheetData>
    <row r="17" ht="13" customHeight="1" x14ac:dyDescent="0.3"/>
    <row r="40" spans="13:13" ht="15.5" x14ac:dyDescent="0.35">
      <c r="M40" s="82"/>
    </row>
    <row r="91" spans="6:6" x14ac:dyDescent="0.3">
      <c r="F91" t="s">
        <v>62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Contrast-Skin</vt:lpstr>
      <vt:lpstr>Contrast-Gender</vt:lpstr>
      <vt:lpstr>Contrast-Age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Xinyue Li</dc:creator>
  <cp:lastModifiedBy>Hellen lee</cp:lastModifiedBy>
  <dcterms:created xsi:type="dcterms:W3CDTF">2015-06-05T18:19:34Z</dcterms:created>
  <dcterms:modified xsi:type="dcterms:W3CDTF">2023-08-02T17:14:29Z</dcterms:modified>
</cp:coreProperties>
</file>