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2800" activeTab="3"/>
  </bookViews>
  <sheets>
    <sheet name="Day-Night-gender" sheetId="14" r:id="rId1"/>
    <sheet name="Day-Night-age" sheetId="16" r:id="rId2"/>
    <sheet name="Day-Night-skin" sheetId="15" r:id="rId3"/>
    <sheet name="Day-night-overall" sheetId="28" r:id="rId4"/>
    <sheet name="_xltb_storage_" sheetId="25" state="veryHidden" r:id="rId5"/>
  </sheets>
  <calcPr calcId="144525"/>
</workbook>
</file>

<file path=xl/sharedStrings.xml><?xml version="1.0" encoding="utf-8"?>
<sst xmlns="http://schemas.openxmlformats.org/spreadsheetml/2006/main" count="166" uniqueCount="64">
  <si>
    <t>Fairness Testing Pipeline</t>
  </si>
  <si>
    <t>"Male" Performance</t>
  </si>
  <si>
    <t>"Female" Performance</t>
  </si>
  <si>
    <t>Fairness Metrics</t>
  </si>
  <si>
    <t>Group</t>
  </si>
  <si>
    <t>Detector Type</t>
  </si>
  <si>
    <t>Detectors</t>
  </si>
  <si>
    <t>Test</t>
  </si>
  <si>
    <t>Male_Total</t>
  </si>
  <si>
    <t>Male_TP</t>
  </si>
  <si>
    <t>MR_Male</t>
  </si>
  <si>
    <t>Recall</t>
  </si>
  <si>
    <t>Female_Total</t>
  </si>
  <si>
    <t>Female_TP</t>
  </si>
  <si>
    <t>MR_Female</t>
  </si>
  <si>
    <t>Proportions_ztest</t>
  </si>
  <si>
    <t>EOD</t>
  </si>
  <si>
    <t>General Object Detector</t>
  </si>
  <si>
    <t>YOLOX</t>
  </si>
  <si>
    <t>Day</t>
  </si>
  <si>
    <t>RetinaNet</t>
  </si>
  <si>
    <t>Faster RCNN</t>
  </si>
  <si>
    <t>Cascade RCNN</t>
  </si>
  <si>
    <t>Tailored Pedestrian Detector</t>
  </si>
  <si>
    <t>ALFNet</t>
  </si>
  <si>
    <t>CSP</t>
  </si>
  <si>
    <t>MGAN</t>
  </si>
  <si>
    <t>PRNet</t>
  </si>
  <si>
    <t>Average</t>
  </si>
  <si>
    <t>Night</t>
  </si>
  <si>
    <t>"Adult" Performance</t>
  </si>
  <si>
    <t>"Child" Performance</t>
  </si>
  <si>
    <t>Adult_Total</t>
  </si>
  <si>
    <t>Adult_TP</t>
  </si>
  <si>
    <t>Miss Rate</t>
  </si>
  <si>
    <t>Child_Total</t>
  </si>
  <si>
    <t>Child_TP</t>
  </si>
  <si>
    <t>"LS" Performance</t>
  </si>
  <si>
    <t>"DS" Performance</t>
  </si>
  <si>
    <t>LS_Total</t>
  </si>
  <si>
    <t>LS_TP</t>
  </si>
  <si>
    <t>LS_MR</t>
  </si>
  <si>
    <t>LS_Recall</t>
  </si>
  <si>
    <t>DS_Total</t>
  </si>
  <si>
    <t>DS_TP</t>
  </si>
  <si>
    <t>DS_MR</t>
  </si>
  <si>
    <t xml:space="preserve"> </t>
  </si>
  <si>
    <t>Gender</t>
  </si>
  <si>
    <t>Age</t>
  </si>
  <si>
    <t>Skin-Tone</t>
  </si>
  <si>
    <t>Day-time</t>
  </si>
  <si>
    <t>Night-time</t>
  </si>
  <si>
    <t>MR Male</t>
  </si>
  <si>
    <t>MR Female</t>
  </si>
  <si>
    <t>MR Adult</t>
  </si>
  <si>
    <t>MR Child</t>
  </si>
  <si>
    <t>MR LS</t>
  </si>
  <si>
    <t>MR DS</t>
  </si>
  <si>
    <t>Overall</t>
  </si>
  <si>
    <t>XL Toolbox Settings</t>
  </si>
  <si>
    <t>export_preset</t>
  </si>
  <si>
    <t>&lt;?xml version="1.0" encoding="utf-16"?&gt;
&lt;Preset xmlns:xsd="http://www.w3.org/2001/XMLSchema" xmlns:xsi="http://www.w3.org/2001/XMLSchema-instance"&gt;
  &lt;Name&gt;Png, 300 dpi, RGB, Transparent canvas&lt;/Name&gt;
  &lt;Dpi&gt;300&lt;/Dpi&gt;
  &lt;FileType&gt;Png&lt;/FileType&gt;
  &lt;ColorSpace&gt;Rgb&lt;/ColorSpace&gt;
  &lt;Transparency&gt;TransparentCanvas&lt;/Transparency&gt;
  &lt;UseColorProfile&gt;false&lt;/UseColorProfile&gt;
  &lt;ColorProfile&gt;Dell_U2723QE_DCIP3_v2&lt;/ColorProfile&gt;
&lt;/Preset&gt;</t>
  </si>
  <si>
    <t>export_path</t>
  </si>
  <si>
    <t>D:\课程笔记\Fairness Testing\Experiment Results\Results\chart\brightness_EOD_MR.png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</si>
</sst>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  <numFmt numFmtId="178" formatCode="0.0000_);[Red]\(0.0000\)"/>
  </numFmts>
  <fonts count="29">
    <font>
      <sz val="11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b/>
      <sz val="11"/>
      <color rgb="FFC00000"/>
      <name val="Times New Roman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sz val="11"/>
      <color rgb="FFC0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2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32" applyNumberFormat="0" applyAlignment="0" applyProtection="0">
      <alignment vertical="center"/>
    </xf>
    <xf numFmtId="0" fontId="19" fillId="6" borderId="33" applyNumberFormat="0" applyAlignment="0" applyProtection="0">
      <alignment vertical="center"/>
    </xf>
    <xf numFmtId="0" fontId="20" fillId="6" borderId="32" applyNumberFormat="0" applyAlignment="0" applyProtection="0">
      <alignment vertical="center"/>
    </xf>
    <xf numFmtId="0" fontId="21" fillId="7" borderId="34" applyNumberFormat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12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2" borderId="7" xfId="0" applyNumberFormat="1" applyFont="1" applyFill="1" applyBorder="1" applyAlignment="1">
      <alignment horizontal="center" vertical="center"/>
    </xf>
    <xf numFmtId="10" fontId="2" fillId="2" borderId="7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10" fontId="2" fillId="2" borderId="10" xfId="0" applyNumberFormat="1" applyFont="1" applyFill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/>
    </xf>
    <xf numFmtId="10" fontId="3" fillId="2" borderId="3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3" fillId="2" borderId="11" xfId="0" applyNumberFormat="1" applyFont="1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10" fontId="3" fillId="2" borderId="8" xfId="0" applyNumberFormat="1" applyFont="1" applyFill="1" applyBorder="1" applyAlignment="1">
      <alignment horizontal="center" vertical="center"/>
    </xf>
    <xf numFmtId="10" fontId="3" fillId="2" borderId="9" xfId="0" applyNumberFormat="1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10" fontId="2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26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178" fontId="6" fillId="0" borderId="1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7" fontId="7" fillId="0" borderId="17" xfId="0" applyNumberFormat="1" applyFont="1" applyBorder="1" applyAlignment="1">
      <alignment horizontal="center" vertical="center"/>
    </xf>
    <xf numFmtId="178" fontId="6" fillId="0" borderId="1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7" fillId="0" borderId="18" xfId="0" applyNumberFormat="1" applyFont="1" applyBorder="1" applyAlignment="1">
      <alignment horizontal="center" vertical="center"/>
    </xf>
    <xf numFmtId="178" fontId="6" fillId="0" borderId="1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177" fontId="5" fillId="0" borderId="16" xfId="0" applyNumberFormat="1" applyFont="1" applyBorder="1" applyAlignment="1">
      <alignment horizontal="center" vertical="center"/>
    </xf>
    <xf numFmtId="178" fontId="8" fillId="0" borderId="16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1" fontId="5" fillId="0" borderId="14" xfId="0" applyNumberFormat="1" applyFont="1" applyBorder="1" applyAlignment="1">
      <alignment horizontal="center" vertical="center"/>
    </xf>
    <xf numFmtId="178" fontId="8" fillId="0" borderId="14" xfId="0" applyNumberFormat="1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8" xfId="0" applyNumberFormat="1" applyFont="1" applyBorder="1" applyAlignment="1">
      <alignment horizontal="center" vertical="center"/>
    </xf>
    <xf numFmtId="177" fontId="3" fillId="0" borderId="28" xfId="0" applyNumberFormat="1" applyFont="1" applyBorder="1" applyAlignment="1">
      <alignment horizontal="center"/>
    </xf>
    <xf numFmtId="177" fontId="3" fillId="0" borderId="2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 vertical="center"/>
    </xf>
    <xf numFmtId="177" fontId="3" fillId="3" borderId="0" xfId="0" applyNumberFormat="1" applyFont="1" applyFill="1" applyAlignment="1">
      <alignment horizontal="center"/>
    </xf>
    <xf numFmtId="177" fontId="5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  <color rgb="00CCCCCC"/>
      <color rgb="00999999"/>
      <color rgb="00666666"/>
      <color rgb="00333333"/>
      <color rgb="007B7B7B"/>
      <color rgb="00FFCCCC"/>
      <color rgb="00FF9999"/>
      <color rgb="000000FF"/>
      <color rgb="006B6B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2:P63"/>
  <sheetViews>
    <sheetView zoomScale="70" zoomScaleNormal="70" topLeftCell="F13" workbookViewId="0">
      <selection activeCell="E18" sqref="E18"/>
    </sheetView>
  </sheetViews>
  <sheetFormatPr defaultColWidth="9" defaultRowHeight="16.8"/>
  <cols>
    <col min="2" max="2" width="11.5" customWidth="1"/>
    <col min="3" max="3" width="13.3303571428571" customWidth="1"/>
    <col min="4" max="4" width="9.83035714285714" customWidth="1"/>
    <col min="5" max="5" width="11.25" customWidth="1"/>
    <col min="6" max="6" width="9.25" customWidth="1"/>
    <col min="7" max="7" width="9.91071428571429" customWidth="1"/>
    <col min="8" max="8" width="11.5" customWidth="1"/>
    <col min="9" max="9" width="11.25" customWidth="1"/>
    <col min="10" max="10" width="10.9107142857143" customWidth="1"/>
    <col min="11" max="11" width="11.8303571428571" customWidth="1"/>
    <col min="12" max="12" width="13.3303571428571" customWidth="1"/>
    <col min="13" max="13" width="17.75" customWidth="1"/>
    <col min="16" max="16" width="14.75" customWidth="1"/>
    <col min="18" max="18" width="12.8303571428571" customWidth="1"/>
    <col min="19" max="20" width="12.75" customWidth="1"/>
    <col min="21" max="21" width="12.9107142857143" customWidth="1"/>
    <col min="22" max="22" width="8.66071428571429" customWidth="1"/>
    <col min="23" max="23" width="11.5803571428571" customWidth="1"/>
    <col min="24" max="24" width="11.25" customWidth="1"/>
    <col min="25" max="25" width="10.75" customWidth="1"/>
    <col min="30" max="30" width="12.3303571428571" customWidth="1"/>
    <col min="37" max="37" width="12" customWidth="1"/>
  </cols>
  <sheetData>
    <row r="22" spans="1:14">
      <c r="A22" s="87" t="s">
        <v>0</v>
      </c>
      <c r="B22" s="87"/>
      <c r="C22" s="87"/>
      <c r="D22" s="87"/>
      <c r="E22" s="87" t="s">
        <v>1</v>
      </c>
      <c r="F22" s="87"/>
      <c r="G22" s="87"/>
      <c r="H22" s="87"/>
      <c r="I22" s="115" t="s">
        <v>2</v>
      </c>
      <c r="J22" s="115"/>
      <c r="K22" s="115"/>
      <c r="L22" s="115"/>
      <c r="M22" s="116" t="s">
        <v>3</v>
      </c>
      <c r="N22" s="116"/>
    </row>
    <row r="23" ht="17" spans="1:14">
      <c r="A23" s="87" t="s">
        <v>4</v>
      </c>
      <c r="B23" s="87" t="s">
        <v>5</v>
      </c>
      <c r="C23" s="87" t="s">
        <v>6</v>
      </c>
      <c r="D23" s="107" t="s">
        <v>7</v>
      </c>
      <c r="E23" s="87" t="s">
        <v>8</v>
      </c>
      <c r="F23" s="87" t="s">
        <v>9</v>
      </c>
      <c r="G23" s="87" t="s">
        <v>10</v>
      </c>
      <c r="H23" s="87" t="s">
        <v>11</v>
      </c>
      <c r="I23" s="87" t="s">
        <v>12</v>
      </c>
      <c r="J23" s="87" t="s">
        <v>13</v>
      </c>
      <c r="K23" s="87" t="s">
        <v>14</v>
      </c>
      <c r="L23" s="87" t="s">
        <v>11</v>
      </c>
      <c r="M23" s="124" t="s">
        <v>15</v>
      </c>
      <c r="N23" s="116" t="s">
        <v>16</v>
      </c>
    </row>
    <row r="24" spans="1:14">
      <c r="A24" s="87">
        <v>1</v>
      </c>
      <c r="B24" s="107" t="s">
        <v>17</v>
      </c>
      <c r="C24" s="87" t="s">
        <v>18</v>
      </c>
      <c r="D24" s="107" t="s">
        <v>19</v>
      </c>
      <c r="E24" s="87">
        <v>7102</v>
      </c>
      <c r="F24" s="109">
        <v>5489</v>
      </c>
      <c r="G24" s="119">
        <f>1-H24</f>
        <v>0.227119121374261</v>
      </c>
      <c r="H24" s="111">
        <f>F24/E24</f>
        <v>0.772880878625739</v>
      </c>
      <c r="I24" s="87">
        <v>5682</v>
      </c>
      <c r="J24" s="109">
        <v>4432</v>
      </c>
      <c r="K24" s="116">
        <f>1-L24</f>
        <v>0.219992960225273</v>
      </c>
      <c r="L24" s="111">
        <f>J24/I24</f>
        <v>0.780007039774727</v>
      </c>
      <c r="M24" s="116">
        <v>0.336865710417337</v>
      </c>
      <c r="N24" s="125">
        <f>L24-H24</f>
        <v>0.00712616114898801</v>
      </c>
    </row>
    <row r="25" spans="1:14">
      <c r="A25" s="87"/>
      <c r="B25" s="107"/>
      <c r="C25" s="87" t="s">
        <v>20</v>
      </c>
      <c r="D25" s="107"/>
      <c r="E25" s="87">
        <v>7102</v>
      </c>
      <c r="F25" s="109">
        <v>5882</v>
      </c>
      <c r="G25" s="119">
        <f t="shared" ref="G25:G33" si="0">1-H25</f>
        <v>0.171782596451704</v>
      </c>
      <c r="H25" s="111">
        <f t="shared" ref="H25:H33" si="1">F25/E25</f>
        <v>0.828217403548296</v>
      </c>
      <c r="I25" s="87">
        <v>5682</v>
      </c>
      <c r="J25" s="109">
        <v>4695</v>
      </c>
      <c r="K25" s="116">
        <f t="shared" ref="K25:K33" si="2">1-L25</f>
        <v>0.173706441393875</v>
      </c>
      <c r="L25" s="111">
        <f t="shared" ref="L25:L33" si="3">J25/I25</f>
        <v>0.826293558606125</v>
      </c>
      <c r="M25" s="116">
        <v>0.774880167486605</v>
      </c>
      <c r="N25" s="125">
        <f t="shared" ref="N25:N33" si="4">L25-H25</f>
        <v>-0.00192384494217157</v>
      </c>
    </row>
    <row r="26" spans="1:14">
      <c r="A26" s="87"/>
      <c r="B26" s="107"/>
      <c r="C26" s="87" t="s">
        <v>21</v>
      </c>
      <c r="D26" s="107"/>
      <c r="E26" s="87">
        <v>7102</v>
      </c>
      <c r="F26" s="109">
        <v>6752</v>
      </c>
      <c r="G26" s="119">
        <f t="shared" si="0"/>
        <v>0.0492818924246691</v>
      </c>
      <c r="H26" s="111">
        <f t="shared" si="1"/>
        <v>0.950718107575331</v>
      </c>
      <c r="I26" s="87">
        <v>5682</v>
      </c>
      <c r="J26" s="109">
        <v>5406</v>
      </c>
      <c r="K26" s="116">
        <f t="shared" si="2"/>
        <v>0.0485744456177403</v>
      </c>
      <c r="L26" s="111">
        <f t="shared" si="3"/>
        <v>0.95142555438226</v>
      </c>
      <c r="M26" s="116">
        <v>0.853869781681633</v>
      </c>
      <c r="N26" s="125">
        <f t="shared" si="4"/>
        <v>0.000707446806928802</v>
      </c>
    </row>
    <row r="27" spans="1:14">
      <c r="A27" s="87"/>
      <c r="B27" s="107"/>
      <c r="C27" s="87" t="s">
        <v>22</v>
      </c>
      <c r="D27" s="107"/>
      <c r="E27" s="87">
        <v>7102</v>
      </c>
      <c r="F27" s="109">
        <v>6706</v>
      </c>
      <c r="G27" s="119">
        <f t="shared" si="0"/>
        <v>0.0557589411433399</v>
      </c>
      <c r="H27" s="111">
        <f t="shared" si="1"/>
        <v>0.94424105885666</v>
      </c>
      <c r="I27" s="87">
        <v>5682</v>
      </c>
      <c r="J27" s="109">
        <v>5359</v>
      </c>
      <c r="K27" s="116">
        <f t="shared" si="2"/>
        <v>0.0568461809222105</v>
      </c>
      <c r="L27" s="111">
        <f t="shared" si="3"/>
        <v>0.94315381907779</v>
      </c>
      <c r="M27" s="116">
        <v>0.790903352791959</v>
      </c>
      <c r="N27" s="125">
        <f t="shared" si="4"/>
        <v>-0.0010872397788706</v>
      </c>
    </row>
    <row r="28" spans="1:14">
      <c r="A28" s="87"/>
      <c r="B28" s="107" t="s">
        <v>23</v>
      </c>
      <c r="C28" s="87" t="s">
        <v>24</v>
      </c>
      <c r="D28" s="107"/>
      <c r="E28" s="87">
        <v>7102</v>
      </c>
      <c r="F28" s="109">
        <v>5355</v>
      </c>
      <c r="G28" s="119">
        <f t="shared" si="0"/>
        <v>0.245987045902563</v>
      </c>
      <c r="H28" s="111">
        <f t="shared" si="1"/>
        <v>0.754012954097437</v>
      </c>
      <c r="I28" s="87">
        <v>5682</v>
      </c>
      <c r="J28" s="109">
        <v>4293</v>
      </c>
      <c r="K28" s="116">
        <f t="shared" si="2"/>
        <v>0.244456177402323</v>
      </c>
      <c r="L28" s="111">
        <f t="shared" si="3"/>
        <v>0.755543822597677</v>
      </c>
      <c r="M28" s="116">
        <v>0.841561401050648</v>
      </c>
      <c r="N28" s="125">
        <f t="shared" si="4"/>
        <v>0.00153086850023954</v>
      </c>
    </row>
    <row r="29" spans="1:14">
      <c r="A29" s="87"/>
      <c r="B29" s="107"/>
      <c r="C29" s="87" t="s">
        <v>25</v>
      </c>
      <c r="D29" s="107"/>
      <c r="E29" s="87">
        <v>7102</v>
      </c>
      <c r="F29" s="109">
        <v>5195</v>
      </c>
      <c r="G29" s="119">
        <f t="shared" si="0"/>
        <v>0.268515911010983</v>
      </c>
      <c r="H29" s="111">
        <f t="shared" si="1"/>
        <v>0.731484088989017</v>
      </c>
      <c r="I29" s="87">
        <v>5682</v>
      </c>
      <c r="J29" s="109">
        <v>4180</v>
      </c>
      <c r="K29" s="116">
        <f t="shared" si="2"/>
        <v>0.264343541006688</v>
      </c>
      <c r="L29" s="111">
        <f t="shared" si="3"/>
        <v>0.735656458993312</v>
      </c>
      <c r="M29" s="116">
        <v>0.596042428850028</v>
      </c>
      <c r="N29" s="125">
        <f t="shared" si="4"/>
        <v>0.00417237000429505</v>
      </c>
    </row>
    <row r="30" spans="1:14">
      <c r="A30" s="87"/>
      <c r="B30" s="107"/>
      <c r="C30" s="87" t="s">
        <v>26</v>
      </c>
      <c r="D30" s="107"/>
      <c r="E30" s="87">
        <v>7102</v>
      </c>
      <c r="F30" s="109">
        <v>5286</v>
      </c>
      <c r="G30" s="119">
        <f t="shared" si="0"/>
        <v>0.255702618980569</v>
      </c>
      <c r="H30" s="111">
        <f t="shared" si="1"/>
        <v>0.744297381019431</v>
      </c>
      <c r="I30" s="87">
        <v>5682</v>
      </c>
      <c r="J30" s="109">
        <v>4185</v>
      </c>
      <c r="K30" s="116">
        <f t="shared" si="2"/>
        <v>0.263463569165787</v>
      </c>
      <c r="L30" s="111">
        <f t="shared" si="3"/>
        <v>0.736536430834213</v>
      </c>
      <c r="M30" s="125">
        <v>0.319672183215653</v>
      </c>
      <c r="N30" s="125">
        <f t="shared" si="4"/>
        <v>-0.00776095018521783</v>
      </c>
    </row>
    <row r="31" spans="1:14">
      <c r="A31" s="87"/>
      <c r="B31" s="107"/>
      <c r="C31" s="87" t="s">
        <v>27</v>
      </c>
      <c r="D31" s="107"/>
      <c r="E31" s="87">
        <v>7102</v>
      </c>
      <c r="F31" s="109">
        <v>4703</v>
      </c>
      <c r="G31" s="119">
        <f t="shared" si="0"/>
        <v>0.337792171219375</v>
      </c>
      <c r="H31" s="111">
        <f t="shared" si="1"/>
        <v>0.662207828780625</v>
      </c>
      <c r="I31" s="87">
        <v>5682</v>
      </c>
      <c r="J31" s="109">
        <v>3802</v>
      </c>
      <c r="K31" s="116">
        <f t="shared" si="2"/>
        <v>0.33086941217881</v>
      </c>
      <c r="L31" s="111">
        <f t="shared" si="3"/>
        <v>0.66913058782119</v>
      </c>
      <c r="M31" s="116">
        <v>0.409812307033939</v>
      </c>
      <c r="N31" s="125">
        <f t="shared" si="4"/>
        <v>0.0069227590405645</v>
      </c>
    </row>
    <row r="32" spans="1:14">
      <c r="A32" s="108" t="s">
        <v>28</v>
      </c>
      <c r="B32" s="108"/>
      <c r="C32" s="108"/>
      <c r="D32" s="108"/>
      <c r="E32" s="108">
        <v>7102</v>
      </c>
      <c r="F32" s="120">
        <f>AVERAGE(F24:F31)</f>
        <v>5671</v>
      </c>
      <c r="G32" s="119">
        <f t="shared" si="0"/>
        <v>0.201492537313433</v>
      </c>
      <c r="H32" s="111">
        <f t="shared" si="1"/>
        <v>0.798507462686567</v>
      </c>
      <c r="I32" s="87">
        <v>5682</v>
      </c>
      <c r="J32" s="120">
        <f>AVERAGE(J24:J31)</f>
        <v>4544</v>
      </c>
      <c r="K32" s="116">
        <f t="shared" si="2"/>
        <v>0.200281590989088</v>
      </c>
      <c r="L32" s="111">
        <f t="shared" si="3"/>
        <v>0.799718409010912</v>
      </c>
      <c r="M32" s="116"/>
      <c r="N32" s="125">
        <f t="shared" si="4"/>
        <v>0.00121094632434449</v>
      </c>
    </row>
    <row r="33" spans="1:14">
      <c r="A33" s="87">
        <v>2</v>
      </c>
      <c r="B33" s="107" t="s">
        <v>17</v>
      </c>
      <c r="C33" s="87" t="s">
        <v>18</v>
      </c>
      <c r="D33" s="107" t="s">
        <v>29</v>
      </c>
      <c r="E33" s="87">
        <v>1692</v>
      </c>
      <c r="F33" s="87">
        <v>1276</v>
      </c>
      <c r="G33" s="121">
        <f t="shared" si="0"/>
        <v>0.245862884160757</v>
      </c>
      <c r="H33" s="111">
        <f t="shared" si="1"/>
        <v>0.754137115839243</v>
      </c>
      <c r="I33" s="87">
        <v>1581</v>
      </c>
      <c r="J33" s="87">
        <v>1123</v>
      </c>
      <c r="K33" s="110">
        <f t="shared" si="2"/>
        <v>0.289690069576218</v>
      </c>
      <c r="L33" s="111">
        <f t="shared" si="3"/>
        <v>0.710309930423782</v>
      </c>
      <c r="M33" s="116">
        <v>0.00462402964443393</v>
      </c>
      <c r="N33" s="117">
        <f t="shared" si="4"/>
        <v>-0.043827185415461</v>
      </c>
    </row>
    <row r="34" spans="1:14">
      <c r="A34" s="87"/>
      <c r="B34" s="107"/>
      <c r="C34" s="87" t="s">
        <v>20</v>
      </c>
      <c r="D34" s="107"/>
      <c r="E34" s="87">
        <v>1692</v>
      </c>
      <c r="F34" s="87">
        <v>1347</v>
      </c>
      <c r="G34" s="119">
        <f t="shared" ref="G34:G41" si="5">1-H34</f>
        <v>0.203900709219858</v>
      </c>
      <c r="H34" s="111">
        <f t="shared" ref="H34:H41" si="6">F34/E34</f>
        <v>0.796099290780142</v>
      </c>
      <c r="I34" s="87">
        <v>1581</v>
      </c>
      <c r="J34" s="87">
        <v>1219</v>
      </c>
      <c r="K34" s="116">
        <f t="shared" ref="K34:K41" si="7">1-L34</f>
        <v>0.228969006957622</v>
      </c>
      <c r="L34" s="111">
        <f t="shared" ref="L34:L41" si="8">J34/I34</f>
        <v>0.771030993042378</v>
      </c>
      <c r="M34" s="116">
        <v>0.0815942530696395</v>
      </c>
      <c r="N34" s="117">
        <f t="shared" ref="N34:N41" si="9">L34-H34</f>
        <v>-0.0250682977377636</v>
      </c>
    </row>
    <row r="35" spans="1:14">
      <c r="A35" s="87"/>
      <c r="B35" s="107"/>
      <c r="C35" s="87" t="s">
        <v>21</v>
      </c>
      <c r="D35" s="107"/>
      <c r="E35" s="87">
        <v>1692</v>
      </c>
      <c r="F35" s="87">
        <v>1590</v>
      </c>
      <c r="G35" s="121">
        <f t="shared" si="5"/>
        <v>0.0602836879432624</v>
      </c>
      <c r="H35" s="111">
        <f t="shared" si="6"/>
        <v>0.939716312056738</v>
      </c>
      <c r="I35" s="87">
        <v>1581</v>
      </c>
      <c r="J35" s="87">
        <v>1450</v>
      </c>
      <c r="K35" s="110">
        <f t="shared" si="7"/>
        <v>0.0828589500316256</v>
      </c>
      <c r="L35" s="111">
        <f t="shared" si="8"/>
        <v>0.917141049968374</v>
      </c>
      <c r="M35" s="116">
        <v>0.0120763878767849</v>
      </c>
      <c r="N35" s="117">
        <f t="shared" si="9"/>
        <v>-0.0225752620883631</v>
      </c>
    </row>
    <row r="36" spans="1:14">
      <c r="A36" s="87"/>
      <c r="B36" s="107"/>
      <c r="C36" s="87" t="s">
        <v>22</v>
      </c>
      <c r="D36" s="107"/>
      <c r="E36" s="87">
        <v>1692</v>
      </c>
      <c r="F36" s="87">
        <v>1564</v>
      </c>
      <c r="G36" s="121">
        <f t="shared" si="5"/>
        <v>0.0756501182033097</v>
      </c>
      <c r="H36" s="111">
        <f t="shared" si="6"/>
        <v>0.92434988179669</v>
      </c>
      <c r="I36" s="87">
        <v>1581</v>
      </c>
      <c r="J36" s="87">
        <v>1430</v>
      </c>
      <c r="K36" s="110">
        <f t="shared" si="7"/>
        <v>0.0955091714104996</v>
      </c>
      <c r="L36" s="111">
        <f t="shared" si="8"/>
        <v>0.9044908285895</v>
      </c>
      <c r="M36" s="116">
        <v>0.0420372592453175</v>
      </c>
      <c r="N36" s="117">
        <f t="shared" si="9"/>
        <v>-0.0198590532071899</v>
      </c>
    </row>
    <row r="37" spans="1:14">
      <c r="A37" s="87"/>
      <c r="B37" s="107" t="s">
        <v>23</v>
      </c>
      <c r="C37" s="87" t="s">
        <v>24</v>
      </c>
      <c r="D37" s="107"/>
      <c r="E37" s="87">
        <v>1692</v>
      </c>
      <c r="F37" s="87">
        <v>722</v>
      </c>
      <c r="G37" s="121">
        <f t="shared" si="5"/>
        <v>0.573286052009456</v>
      </c>
      <c r="H37" s="111">
        <f t="shared" si="6"/>
        <v>0.426713947990544</v>
      </c>
      <c r="I37" s="87">
        <v>1581</v>
      </c>
      <c r="J37" s="87">
        <v>578</v>
      </c>
      <c r="K37" s="110">
        <f t="shared" si="7"/>
        <v>0.634408602150538</v>
      </c>
      <c r="L37" s="111">
        <f t="shared" si="8"/>
        <v>0.365591397849462</v>
      </c>
      <c r="M37" s="116">
        <v>0.000355447716950071</v>
      </c>
      <c r="N37" s="117">
        <f t="shared" si="9"/>
        <v>-0.0611225501410814</v>
      </c>
    </row>
    <row r="38" spans="1:14">
      <c r="A38" s="87"/>
      <c r="B38" s="107"/>
      <c r="C38" s="87" t="s">
        <v>25</v>
      </c>
      <c r="D38" s="107"/>
      <c r="E38" s="87">
        <v>1692</v>
      </c>
      <c r="F38" s="87">
        <v>653</v>
      </c>
      <c r="G38" s="121">
        <f t="shared" si="5"/>
        <v>0.614066193853428</v>
      </c>
      <c r="H38" s="111">
        <f t="shared" si="6"/>
        <v>0.385933806146572</v>
      </c>
      <c r="I38" s="87">
        <v>1581</v>
      </c>
      <c r="J38" s="87">
        <v>521</v>
      </c>
      <c r="K38" s="110">
        <f t="shared" si="7"/>
        <v>0.670461733080329</v>
      </c>
      <c r="L38" s="111">
        <f t="shared" si="8"/>
        <v>0.329538266919671</v>
      </c>
      <c r="M38" s="116">
        <v>0.000774975743032914</v>
      </c>
      <c r="N38" s="117">
        <f t="shared" si="9"/>
        <v>-0.056395539226901</v>
      </c>
    </row>
    <row r="39" spans="1:14">
      <c r="A39" s="87"/>
      <c r="B39" s="107"/>
      <c r="C39" s="87" t="s">
        <v>26</v>
      </c>
      <c r="D39" s="107"/>
      <c r="E39" s="87">
        <v>1692</v>
      </c>
      <c r="F39" s="87">
        <v>888</v>
      </c>
      <c r="G39" s="119">
        <f t="shared" si="5"/>
        <v>0.475177304964539</v>
      </c>
      <c r="H39" s="111">
        <f t="shared" si="6"/>
        <v>0.524822695035461</v>
      </c>
      <c r="I39" s="87">
        <v>1581</v>
      </c>
      <c r="J39" s="87">
        <v>826</v>
      </c>
      <c r="K39" s="116">
        <f t="shared" si="7"/>
        <v>0.477545857052498</v>
      </c>
      <c r="L39" s="111">
        <f t="shared" si="8"/>
        <v>0.522454142947502</v>
      </c>
      <c r="M39" s="116">
        <v>0.892153820380003</v>
      </c>
      <c r="N39" s="117">
        <f t="shared" si="9"/>
        <v>-0.00236855208795939</v>
      </c>
    </row>
    <row r="40" spans="1:16">
      <c r="A40" s="87"/>
      <c r="B40" s="107"/>
      <c r="C40" s="87" t="s">
        <v>27</v>
      </c>
      <c r="D40" s="107"/>
      <c r="E40" s="87">
        <v>1692</v>
      </c>
      <c r="F40" s="87">
        <v>549</v>
      </c>
      <c r="G40" s="121">
        <f t="shared" si="5"/>
        <v>0.675531914893617</v>
      </c>
      <c r="H40" s="111">
        <f t="shared" si="6"/>
        <v>0.324468085106383</v>
      </c>
      <c r="I40" s="87">
        <v>1581</v>
      </c>
      <c r="J40" s="87">
        <v>436</v>
      </c>
      <c r="K40" s="110">
        <f t="shared" si="7"/>
        <v>0.724225173940544</v>
      </c>
      <c r="L40" s="111">
        <f t="shared" si="8"/>
        <v>0.275774826059456</v>
      </c>
      <c r="M40" s="116">
        <v>0.00240518191542067</v>
      </c>
      <c r="N40" s="117">
        <f t="shared" si="9"/>
        <v>-0.048693259046927</v>
      </c>
      <c r="P40" s="51"/>
    </row>
    <row r="41" spans="1:16">
      <c r="A41" s="108" t="s">
        <v>28</v>
      </c>
      <c r="B41" s="108"/>
      <c r="C41" s="108"/>
      <c r="D41" s="108"/>
      <c r="E41" s="108">
        <v>1692</v>
      </c>
      <c r="F41" s="120">
        <f>AVERAGE(F33:F40)</f>
        <v>1073.625</v>
      </c>
      <c r="G41" s="119">
        <f t="shared" si="5"/>
        <v>0.365469858156028</v>
      </c>
      <c r="H41" s="111">
        <f t="shared" si="6"/>
        <v>0.634530141843972</v>
      </c>
      <c r="I41" s="122">
        <v>1581</v>
      </c>
      <c r="J41" s="120">
        <f>AVERAGE(J33:J40)</f>
        <v>947.875</v>
      </c>
      <c r="K41" s="116">
        <f t="shared" si="7"/>
        <v>0.400458570524984</v>
      </c>
      <c r="L41" s="111">
        <f t="shared" si="8"/>
        <v>0.599541429475016</v>
      </c>
      <c r="M41">
        <v>0.0387460937284305</v>
      </c>
      <c r="N41" s="117">
        <f t="shared" si="9"/>
        <v>-0.0349887123689558</v>
      </c>
      <c r="P41" s="51"/>
    </row>
    <row r="42" spans="16:16">
      <c r="P42" s="51"/>
    </row>
    <row r="44" spans="12:12">
      <c r="L44" s="123"/>
    </row>
    <row r="45" spans="16:16">
      <c r="P45" s="51"/>
    </row>
    <row r="46" spans="16:16">
      <c r="P46" s="51"/>
    </row>
    <row r="47" spans="16:16">
      <c r="P47" s="51"/>
    </row>
    <row r="48" spans="16:16">
      <c r="P48" s="51"/>
    </row>
    <row r="49" spans="10:11">
      <c r="J49" s="51"/>
      <c r="K49" s="51"/>
    </row>
    <row r="63" ht="15" customHeight="1"/>
  </sheetData>
  <mergeCells count="14">
    <mergeCell ref="A22:D22"/>
    <mergeCell ref="E22:H22"/>
    <mergeCell ref="I22:L22"/>
    <mergeCell ref="M22:N22"/>
    <mergeCell ref="A32:D32"/>
    <mergeCell ref="A41:D41"/>
    <mergeCell ref="A24:A31"/>
    <mergeCell ref="A33:A40"/>
    <mergeCell ref="B24:B27"/>
    <mergeCell ref="B28:B31"/>
    <mergeCell ref="B33:B36"/>
    <mergeCell ref="B37:B40"/>
    <mergeCell ref="D24:D31"/>
    <mergeCell ref="D33:D40"/>
  </mergeCells>
  <conditionalFormatting sqref="C28:C31">
    <cfRule type="duplicateValues" dxfId="0" priority="28"/>
  </conditionalFormatting>
  <conditionalFormatting sqref="C37:C40">
    <cfRule type="duplicateValues" dxfId="0" priority="27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zoomScale="55" zoomScaleNormal="55" workbookViewId="0">
      <selection activeCell="K48" sqref="K48"/>
    </sheetView>
  </sheetViews>
  <sheetFormatPr defaultColWidth="9" defaultRowHeight="16.8"/>
  <cols>
    <col min="3" max="3" width="12.75" customWidth="1"/>
    <col min="4" max="4" width="9.5" customWidth="1"/>
    <col min="5" max="5" width="12.9107142857143" customWidth="1"/>
    <col min="9" max="9" width="10.25" customWidth="1"/>
    <col min="12" max="12" width="10.5803571428571" customWidth="1"/>
    <col min="13" max="13" width="15.5803571428571" customWidth="1"/>
    <col min="16" max="16" width="10.8303571428571" customWidth="1"/>
    <col min="17" max="17" width="14.75" customWidth="1"/>
    <col min="18" max="18" width="10.25" customWidth="1"/>
    <col min="19" max="19" width="10.8303571428571" customWidth="1"/>
  </cols>
  <sheetData>
    <row r="1" spans="1:13">
      <c r="A1" s="87" t="s">
        <v>0</v>
      </c>
      <c r="B1" s="87"/>
      <c r="C1" s="87"/>
      <c r="D1" s="87"/>
      <c r="E1" s="87" t="s">
        <v>30</v>
      </c>
      <c r="F1" s="87"/>
      <c r="G1" s="87"/>
      <c r="H1" s="87"/>
      <c r="I1" s="115" t="s">
        <v>31</v>
      </c>
      <c r="J1" s="115"/>
      <c r="K1" s="115"/>
      <c r="L1" s="115"/>
      <c r="M1" s="116" t="s">
        <v>3</v>
      </c>
    </row>
    <row r="2" ht="17" spans="1:13">
      <c r="A2" s="87" t="s">
        <v>4</v>
      </c>
      <c r="B2" s="87" t="s">
        <v>5</v>
      </c>
      <c r="C2" s="87" t="s">
        <v>6</v>
      </c>
      <c r="D2" s="107" t="s">
        <v>7</v>
      </c>
      <c r="E2" s="87" t="s">
        <v>32</v>
      </c>
      <c r="F2" s="87" t="s">
        <v>33</v>
      </c>
      <c r="G2" s="87" t="s">
        <v>34</v>
      </c>
      <c r="H2" s="87" t="s">
        <v>11</v>
      </c>
      <c r="I2" s="87" t="s">
        <v>35</v>
      </c>
      <c r="J2" s="87" t="s">
        <v>36</v>
      </c>
      <c r="K2" s="87" t="s">
        <v>34</v>
      </c>
      <c r="L2" s="87" t="s">
        <v>11</v>
      </c>
      <c r="M2" s="116" t="s">
        <v>16</v>
      </c>
    </row>
    <row r="3" spans="1:13">
      <c r="A3" s="87">
        <v>1</v>
      </c>
      <c r="B3" s="107" t="s">
        <v>17</v>
      </c>
      <c r="C3" s="87" t="s">
        <v>18</v>
      </c>
      <c r="D3" s="107" t="s">
        <v>19</v>
      </c>
      <c r="E3" s="87">
        <v>14414</v>
      </c>
      <c r="F3" s="109">
        <v>10921</v>
      </c>
      <c r="G3" s="110">
        <f>1-H3</f>
        <v>0.24233384209796</v>
      </c>
      <c r="H3" s="111">
        <f>F3/E3</f>
        <v>0.75766615790204</v>
      </c>
      <c r="I3" s="87">
        <v>520</v>
      </c>
      <c r="J3" s="109">
        <v>260</v>
      </c>
      <c r="K3" s="110">
        <f>1-L3</f>
        <v>0.5</v>
      </c>
      <c r="L3" s="111">
        <f>J3/I3</f>
        <v>0.5</v>
      </c>
      <c r="M3" s="117">
        <f>L3-H3</f>
        <v>-0.25766615790204</v>
      </c>
    </row>
    <row r="4" spans="1:13">
      <c r="A4" s="87"/>
      <c r="B4" s="107"/>
      <c r="C4" s="87" t="s">
        <v>20</v>
      </c>
      <c r="D4" s="107"/>
      <c r="E4" s="87">
        <v>14414</v>
      </c>
      <c r="F4" s="109">
        <v>11729</v>
      </c>
      <c r="G4" s="110">
        <f t="shared" ref="G4:G20" si="0">1-H4</f>
        <v>0.186277230470376</v>
      </c>
      <c r="H4" s="111">
        <f t="shared" ref="H4:H20" si="1">F4/E4</f>
        <v>0.813722769529624</v>
      </c>
      <c r="I4" s="87">
        <v>520</v>
      </c>
      <c r="J4" s="109">
        <v>279</v>
      </c>
      <c r="K4" s="110">
        <f t="shared" ref="K4:K20" si="2">1-L4</f>
        <v>0.463461538461538</v>
      </c>
      <c r="L4" s="111">
        <f t="shared" ref="L4:L20" si="3">J4/I4</f>
        <v>0.536538461538462</v>
      </c>
      <c r="M4" s="117">
        <f t="shared" ref="M4:M20" si="4">L4-H4</f>
        <v>-0.277184307991162</v>
      </c>
    </row>
    <row r="5" spans="1:16">
      <c r="A5" s="87"/>
      <c r="B5" s="107"/>
      <c r="C5" s="87" t="s">
        <v>21</v>
      </c>
      <c r="D5" s="107"/>
      <c r="E5" s="87">
        <v>14414</v>
      </c>
      <c r="F5" s="109">
        <v>13553</v>
      </c>
      <c r="G5" s="110">
        <f t="shared" si="0"/>
        <v>0.0597335923407798</v>
      </c>
      <c r="H5" s="111">
        <f t="shared" si="1"/>
        <v>0.94026640765922</v>
      </c>
      <c r="I5" s="87">
        <v>520</v>
      </c>
      <c r="J5" s="109">
        <v>381</v>
      </c>
      <c r="K5" s="110">
        <f t="shared" si="2"/>
        <v>0.267307692307692</v>
      </c>
      <c r="L5" s="111">
        <f t="shared" si="3"/>
        <v>0.732692307692308</v>
      </c>
      <c r="M5" s="117">
        <f t="shared" si="4"/>
        <v>-0.207574099966913</v>
      </c>
      <c r="O5" s="51"/>
      <c r="P5" s="51"/>
    </row>
    <row r="6" spans="1:16">
      <c r="A6" s="87"/>
      <c r="B6" s="107"/>
      <c r="C6" s="87" t="s">
        <v>22</v>
      </c>
      <c r="D6" s="107"/>
      <c r="E6" s="87">
        <v>14414</v>
      </c>
      <c r="F6" s="109">
        <v>13439</v>
      </c>
      <c r="G6" s="110">
        <f t="shared" si="0"/>
        <v>0.0676425697238796</v>
      </c>
      <c r="H6" s="111">
        <f t="shared" si="1"/>
        <v>0.93235743027612</v>
      </c>
      <c r="I6" s="87">
        <v>520</v>
      </c>
      <c r="J6" s="109">
        <v>366</v>
      </c>
      <c r="K6" s="110">
        <f t="shared" si="2"/>
        <v>0.296153846153846</v>
      </c>
      <c r="L6" s="111">
        <f t="shared" si="3"/>
        <v>0.703846153846154</v>
      </c>
      <c r="M6" s="117">
        <f t="shared" si="4"/>
        <v>-0.228511276429966</v>
      </c>
      <c r="O6" s="51"/>
      <c r="P6" s="51"/>
    </row>
    <row r="7" spans="1:16">
      <c r="A7" s="87"/>
      <c r="B7" s="107" t="s">
        <v>23</v>
      </c>
      <c r="C7" s="87" t="s">
        <v>24</v>
      </c>
      <c r="D7" s="107"/>
      <c r="E7" s="87">
        <v>14414</v>
      </c>
      <c r="F7" s="109">
        <v>10585</v>
      </c>
      <c r="G7" s="110">
        <f t="shared" si="0"/>
        <v>0.265644512279728</v>
      </c>
      <c r="H7" s="111">
        <f t="shared" si="1"/>
        <v>0.734355487720272</v>
      </c>
      <c r="I7" s="87">
        <v>520</v>
      </c>
      <c r="J7" s="109">
        <v>262</v>
      </c>
      <c r="K7" s="110">
        <f t="shared" si="2"/>
        <v>0.496153846153846</v>
      </c>
      <c r="L7" s="111">
        <f t="shared" si="3"/>
        <v>0.503846153846154</v>
      </c>
      <c r="M7" s="117">
        <f t="shared" si="4"/>
        <v>-0.230509333874118</v>
      </c>
      <c r="O7" s="51"/>
      <c r="P7" s="51"/>
    </row>
    <row r="8" spans="1:16">
      <c r="A8" s="87"/>
      <c r="B8" s="107"/>
      <c r="C8" s="87" t="s">
        <v>25</v>
      </c>
      <c r="D8" s="107"/>
      <c r="E8" s="87">
        <v>14414</v>
      </c>
      <c r="F8" s="109">
        <v>10278</v>
      </c>
      <c r="G8" s="110">
        <f t="shared" si="0"/>
        <v>0.286943249618427</v>
      </c>
      <c r="H8" s="111">
        <f t="shared" si="1"/>
        <v>0.713056750381573</v>
      </c>
      <c r="I8" s="87">
        <v>520</v>
      </c>
      <c r="J8" s="109">
        <v>275</v>
      </c>
      <c r="K8" s="110">
        <f t="shared" si="2"/>
        <v>0.471153846153846</v>
      </c>
      <c r="L8" s="111">
        <f t="shared" si="3"/>
        <v>0.528846153846154</v>
      </c>
      <c r="M8" s="117">
        <f t="shared" si="4"/>
        <v>-0.18421059653542</v>
      </c>
      <c r="O8" s="51"/>
      <c r="P8" s="51"/>
    </row>
    <row r="9" spans="1:16">
      <c r="A9" s="87"/>
      <c r="B9" s="107"/>
      <c r="C9" s="87" t="s">
        <v>26</v>
      </c>
      <c r="D9" s="107"/>
      <c r="E9" s="87">
        <v>14414</v>
      </c>
      <c r="F9" s="109">
        <v>10390</v>
      </c>
      <c r="G9" s="110">
        <f t="shared" si="0"/>
        <v>0.279173026224504</v>
      </c>
      <c r="H9" s="111">
        <f t="shared" si="1"/>
        <v>0.720826973775496</v>
      </c>
      <c r="I9" s="87">
        <v>520</v>
      </c>
      <c r="J9" s="109">
        <v>293</v>
      </c>
      <c r="K9" s="110">
        <f t="shared" si="2"/>
        <v>0.436538461538462</v>
      </c>
      <c r="L9" s="111">
        <f t="shared" si="3"/>
        <v>0.563461538461538</v>
      </c>
      <c r="M9" s="117">
        <f t="shared" si="4"/>
        <v>-0.157365435313958</v>
      </c>
      <c r="O9" s="51"/>
      <c r="P9" s="51"/>
    </row>
    <row r="10" spans="1:16">
      <c r="A10" s="87"/>
      <c r="B10" s="107"/>
      <c r="C10" s="87" t="s">
        <v>27</v>
      </c>
      <c r="D10" s="107"/>
      <c r="E10" s="87">
        <v>14414</v>
      </c>
      <c r="F10" s="109">
        <v>9395</v>
      </c>
      <c r="G10" s="110">
        <f t="shared" si="0"/>
        <v>0.348203135840155</v>
      </c>
      <c r="H10" s="111">
        <f t="shared" si="1"/>
        <v>0.651796864159845</v>
      </c>
      <c r="I10" s="87">
        <v>520</v>
      </c>
      <c r="J10" s="109">
        <v>224</v>
      </c>
      <c r="K10" s="110">
        <f t="shared" si="2"/>
        <v>0.569230769230769</v>
      </c>
      <c r="L10" s="111">
        <f t="shared" si="3"/>
        <v>0.430769230769231</v>
      </c>
      <c r="M10" s="117">
        <f t="shared" si="4"/>
        <v>-0.221027633390614</v>
      </c>
      <c r="O10" s="51"/>
      <c r="P10" s="51"/>
    </row>
    <row r="11" spans="1:16">
      <c r="A11" s="108" t="s">
        <v>28</v>
      </c>
      <c r="B11" s="108"/>
      <c r="C11" s="108"/>
      <c r="D11" s="108"/>
      <c r="E11" s="87">
        <v>14414</v>
      </c>
      <c r="F11" s="112">
        <f>AVERAGE(F3:F10)</f>
        <v>11286.25</v>
      </c>
      <c r="G11" s="113">
        <f t="shared" si="0"/>
        <v>0.216993894824476</v>
      </c>
      <c r="H11" s="111">
        <f t="shared" si="1"/>
        <v>0.783006105175524</v>
      </c>
      <c r="I11" s="87">
        <v>520</v>
      </c>
      <c r="J11" s="112">
        <f>AVERAGE(J3:J10)</f>
        <v>292.5</v>
      </c>
      <c r="K11" s="113">
        <f t="shared" si="2"/>
        <v>0.4375</v>
      </c>
      <c r="L11" s="111">
        <f t="shared" si="3"/>
        <v>0.5625</v>
      </c>
      <c r="M11" s="118">
        <f t="shared" si="4"/>
        <v>-0.220506105175524</v>
      </c>
      <c r="O11" s="51"/>
      <c r="P11" s="51"/>
    </row>
    <row r="12" spans="1:16">
      <c r="A12" s="87">
        <v>2</v>
      </c>
      <c r="B12" s="107" t="s">
        <v>17</v>
      </c>
      <c r="C12" s="87" t="s">
        <v>18</v>
      </c>
      <c r="D12" s="107" t="s">
        <v>29</v>
      </c>
      <c r="E12" s="87">
        <v>5099</v>
      </c>
      <c r="F12" s="87">
        <v>3323</v>
      </c>
      <c r="G12" s="110">
        <f t="shared" si="0"/>
        <v>0.348303588939008</v>
      </c>
      <c r="H12" s="111">
        <f t="shared" si="1"/>
        <v>0.651696411060992</v>
      </c>
      <c r="I12" s="87">
        <v>71</v>
      </c>
      <c r="J12" s="87">
        <v>17</v>
      </c>
      <c r="K12" s="110">
        <f t="shared" si="2"/>
        <v>0.76056338028169</v>
      </c>
      <c r="L12" s="111">
        <f t="shared" si="3"/>
        <v>0.23943661971831</v>
      </c>
      <c r="M12" s="117">
        <f t="shared" si="4"/>
        <v>-0.412259791342682</v>
      </c>
      <c r="O12" s="51"/>
      <c r="P12" s="51"/>
    </row>
    <row r="13" spans="1:16">
      <c r="A13" s="87"/>
      <c r="B13" s="107"/>
      <c r="C13" s="87" t="s">
        <v>20</v>
      </c>
      <c r="D13" s="107"/>
      <c r="E13" s="87">
        <v>5099</v>
      </c>
      <c r="F13" s="87">
        <v>3684</v>
      </c>
      <c r="G13" s="110">
        <f t="shared" si="0"/>
        <v>0.277505393214356</v>
      </c>
      <c r="H13" s="111">
        <f t="shared" si="1"/>
        <v>0.722494606785644</v>
      </c>
      <c r="I13" s="87">
        <v>71</v>
      </c>
      <c r="J13" s="87">
        <v>22</v>
      </c>
      <c r="K13" s="110">
        <f t="shared" si="2"/>
        <v>0.690140845070423</v>
      </c>
      <c r="L13" s="111">
        <f t="shared" si="3"/>
        <v>0.309859154929577</v>
      </c>
      <c r="M13" s="117">
        <f t="shared" si="4"/>
        <v>-0.412635451856067</v>
      </c>
      <c r="O13" s="51"/>
      <c r="P13" s="51"/>
    </row>
    <row r="14" spans="1:13">
      <c r="A14" s="87"/>
      <c r="B14" s="107"/>
      <c r="C14" s="87" t="s">
        <v>21</v>
      </c>
      <c r="D14" s="107"/>
      <c r="E14" s="87">
        <v>5099</v>
      </c>
      <c r="F14" s="87">
        <v>4587</v>
      </c>
      <c r="G14" s="110">
        <f t="shared" si="0"/>
        <v>0.100411845459894</v>
      </c>
      <c r="H14" s="111">
        <f t="shared" si="1"/>
        <v>0.899588154540106</v>
      </c>
      <c r="I14" s="87">
        <v>71</v>
      </c>
      <c r="J14" s="87">
        <v>42</v>
      </c>
      <c r="K14" s="110">
        <f t="shared" si="2"/>
        <v>0.408450704225352</v>
      </c>
      <c r="L14" s="111">
        <f t="shared" si="3"/>
        <v>0.591549295774648</v>
      </c>
      <c r="M14" s="117">
        <f t="shared" si="4"/>
        <v>-0.308038858765458</v>
      </c>
    </row>
    <row r="15" spans="1:13">
      <c r="A15" s="87"/>
      <c r="B15" s="107"/>
      <c r="C15" s="87" t="s">
        <v>22</v>
      </c>
      <c r="D15" s="107"/>
      <c r="E15" s="87">
        <v>5099</v>
      </c>
      <c r="F15" s="87">
        <v>4516</v>
      </c>
      <c r="G15" s="110">
        <f t="shared" si="0"/>
        <v>0.114336144342028</v>
      </c>
      <c r="H15" s="111">
        <f t="shared" si="1"/>
        <v>0.885663855657972</v>
      </c>
      <c r="I15" s="87">
        <v>71</v>
      </c>
      <c r="J15" s="87">
        <v>42</v>
      </c>
      <c r="K15" s="110">
        <f t="shared" si="2"/>
        <v>0.408450704225352</v>
      </c>
      <c r="L15" s="111">
        <f t="shared" si="3"/>
        <v>0.591549295774648</v>
      </c>
      <c r="M15" s="117">
        <f t="shared" si="4"/>
        <v>-0.294114559883324</v>
      </c>
    </row>
    <row r="16" spans="1:13">
      <c r="A16" s="87"/>
      <c r="B16" s="107" t="s">
        <v>23</v>
      </c>
      <c r="C16" s="87" t="s">
        <v>24</v>
      </c>
      <c r="D16" s="107"/>
      <c r="E16" s="87">
        <v>5099</v>
      </c>
      <c r="F16" s="87">
        <v>1778</v>
      </c>
      <c r="G16" s="110">
        <f t="shared" si="0"/>
        <v>0.651304177289665</v>
      </c>
      <c r="H16" s="111">
        <f t="shared" si="1"/>
        <v>0.348695822710335</v>
      </c>
      <c r="I16" s="87">
        <v>71</v>
      </c>
      <c r="J16" s="87">
        <v>12</v>
      </c>
      <c r="K16" s="110">
        <f t="shared" si="2"/>
        <v>0.830985915492958</v>
      </c>
      <c r="L16" s="111">
        <f t="shared" si="3"/>
        <v>0.169014084507042</v>
      </c>
      <c r="M16" s="117">
        <f t="shared" si="4"/>
        <v>-0.179681738203293</v>
      </c>
    </row>
    <row r="17" spans="1:13">
      <c r="A17" s="87"/>
      <c r="B17" s="107"/>
      <c r="C17" s="87" t="s">
        <v>25</v>
      </c>
      <c r="D17" s="107"/>
      <c r="E17" s="87">
        <v>5099</v>
      </c>
      <c r="F17" s="87">
        <v>1868</v>
      </c>
      <c r="G17" s="110">
        <f t="shared" si="0"/>
        <v>0.633653657579918</v>
      </c>
      <c r="H17" s="111">
        <f t="shared" si="1"/>
        <v>0.366346342420082</v>
      </c>
      <c r="I17" s="87">
        <v>71</v>
      </c>
      <c r="J17" s="87">
        <v>17</v>
      </c>
      <c r="K17" s="110">
        <f t="shared" si="2"/>
        <v>0.76056338028169</v>
      </c>
      <c r="L17" s="111">
        <f t="shared" si="3"/>
        <v>0.23943661971831</v>
      </c>
      <c r="M17" s="117">
        <f t="shared" si="4"/>
        <v>-0.126909722701773</v>
      </c>
    </row>
    <row r="18" ht="14.15" customHeight="1" spans="1:13">
      <c r="A18" s="87"/>
      <c r="B18" s="107"/>
      <c r="C18" s="87" t="s">
        <v>26</v>
      </c>
      <c r="D18" s="107"/>
      <c r="E18" s="87">
        <v>5099</v>
      </c>
      <c r="F18" s="87">
        <v>2565</v>
      </c>
      <c r="G18" s="110">
        <f t="shared" si="0"/>
        <v>0.49696018827221</v>
      </c>
      <c r="H18" s="111">
        <f t="shared" si="1"/>
        <v>0.50303981172779</v>
      </c>
      <c r="I18" s="87">
        <v>71</v>
      </c>
      <c r="J18" s="87">
        <v>22</v>
      </c>
      <c r="K18" s="110">
        <f t="shared" si="2"/>
        <v>0.690140845070423</v>
      </c>
      <c r="L18" s="111">
        <f t="shared" si="3"/>
        <v>0.309859154929577</v>
      </c>
      <c r="M18" s="117">
        <f t="shared" si="4"/>
        <v>-0.193180656798212</v>
      </c>
    </row>
    <row r="19" spans="1:16">
      <c r="A19" s="87"/>
      <c r="B19" s="107"/>
      <c r="C19" s="87" t="s">
        <v>27</v>
      </c>
      <c r="D19" s="107"/>
      <c r="E19" s="87">
        <v>5099</v>
      </c>
      <c r="F19" s="87">
        <v>1396</v>
      </c>
      <c r="G19" s="110">
        <f t="shared" si="0"/>
        <v>0.726220827613258</v>
      </c>
      <c r="H19" s="111">
        <f t="shared" si="1"/>
        <v>0.273779172386742</v>
      </c>
      <c r="I19" s="87">
        <v>71</v>
      </c>
      <c r="J19" s="87">
        <v>5</v>
      </c>
      <c r="K19" s="110">
        <f t="shared" si="2"/>
        <v>0.929577464788732</v>
      </c>
      <c r="L19" s="111">
        <f t="shared" si="3"/>
        <v>0.0704225352112676</v>
      </c>
      <c r="M19" s="117">
        <f t="shared" si="4"/>
        <v>-0.203356637175475</v>
      </c>
      <c r="P19" s="51"/>
    </row>
    <row r="20" spans="1:13">
      <c r="A20" s="108" t="s">
        <v>28</v>
      </c>
      <c r="B20" s="108"/>
      <c r="C20" s="108"/>
      <c r="D20" s="108"/>
      <c r="E20" s="87">
        <v>5099</v>
      </c>
      <c r="F20" s="112">
        <f>AVERAGE(F12:F19)</f>
        <v>2964.625</v>
      </c>
      <c r="G20" s="113">
        <f t="shared" si="0"/>
        <v>0.418586977838792</v>
      </c>
      <c r="H20" s="111">
        <f t="shared" si="1"/>
        <v>0.581413022161208</v>
      </c>
      <c r="I20" s="115">
        <v>71</v>
      </c>
      <c r="J20" s="112">
        <f>AVERAGE(J12:J19)</f>
        <v>22.375</v>
      </c>
      <c r="K20" s="113">
        <f t="shared" si="2"/>
        <v>0.684859154929577</v>
      </c>
      <c r="L20" s="111">
        <f t="shared" si="3"/>
        <v>0.315140845070423</v>
      </c>
      <c r="M20" s="118">
        <f t="shared" si="4"/>
        <v>-0.266272177090785</v>
      </c>
    </row>
    <row r="21" spans="7:7">
      <c r="G21" s="114"/>
    </row>
  </sheetData>
  <mergeCells count="13">
    <mergeCell ref="A1:D1"/>
    <mergeCell ref="E1:H1"/>
    <mergeCell ref="I1:L1"/>
    <mergeCell ref="A11:D11"/>
    <mergeCell ref="A20:D20"/>
    <mergeCell ref="A3:A10"/>
    <mergeCell ref="A12:A19"/>
    <mergeCell ref="B3:B6"/>
    <mergeCell ref="B7:B10"/>
    <mergeCell ref="B12:B15"/>
    <mergeCell ref="B16:B19"/>
    <mergeCell ref="D3:D10"/>
    <mergeCell ref="D12:D19"/>
  </mergeCells>
  <conditionalFormatting sqref="C7:C10">
    <cfRule type="duplicateValues" dxfId="0" priority="6"/>
  </conditionalFormatting>
  <conditionalFormatting sqref="C16:C19">
    <cfRule type="duplicateValues" dxfId="0" priority="5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4"/>
  <sheetViews>
    <sheetView zoomScale="40" zoomScaleNormal="40" workbookViewId="0">
      <selection activeCell="L33" sqref="L33:L34"/>
    </sheetView>
  </sheetViews>
  <sheetFormatPr defaultColWidth="9" defaultRowHeight="16.8"/>
  <cols>
    <col min="2" max="2" width="12.75" customWidth="1"/>
    <col min="3" max="3" width="14.9107142857143" customWidth="1"/>
    <col min="4" max="4" width="9.08035714285714" customWidth="1"/>
    <col min="5" max="5" width="8" customWidth="1"/>
    <col min="9" max="9" width="13.5" customWidth="1"/>
    <col min="10" max="10" width="14" customWidth="1"/>
    <col min="11" max="11" width="8.58035714285714" customWidth="1"/>
    <col min="12" max="12" width="8.33035714285714" customWidth="1"/>
    <col min="13" max="13" width="9.75" customWidth="1"/>
    <col min="15" max="15" width="8.75" customWidth="1"/>
    <col min="16" max="16" width="12.75" style="51" customWidth="1"/>
  </cols>
  <sheetData>
    <row r="1" ht="17.55" spans="1:13">
      <c r="A1" s="52" t="s">
        <v>0</v>
      </c>
      <c r="B1" s="53"/>
      <c r="C1" s="53"/>
      <c r="D1" s="53"/>
      <c r="E1" s="52" t="s">
        <v>37</v>
      </c>
      <c r="F1" s="53"/>
      <c r="G1" s="53"/>
      <c r="H1" s="53"/>
      <c r="I1" s="81" t="s">
        <v>38</v>
      </c>
      <c r="J1" s="82"/>
      <c r="K1" s="82"/>
      <c r="L1" s="83"/>
      <c r="M1" s="103"/>
    </row>
    <row r="2" ht="17.75" spans="1:13">
      <c r="A2" s="54" t="s">
        <v>4</v>
      </c>
      <c r="B2" s="54" t="s">
        <v>5</v>
      </c>
      <c r="C2" s="54" t="s">
        <v>6</v>
      </c>
      <c r="D2" s="55" t="s">
        <v>7</v>
      </c>
      <c r="E2" s="68" t="s">
        <v>39</v>
      </c>
      <c r="F2" s="58" t="s">
        <v>40</v>
      </c>
      <c r="G2" s="58" t="s">
        <v>41</v>
      </c>
      <c r="H2" s="56" t="s">
        <v>42</v>
      </c>
      <c r="I2" s="56" t="s">
        <v>43</v>
      </c>
      <c r="J2" s="58" t="s">
        <v>44</v>
      </c>
      <c r="K2" s="58" t="s">
        <v>45</v>
      </c>
      <c r="L2" s="58" t="s">
        <v>11</v>
      </c>
      <c r="M2" s="104" t="s">
        <v>16</v>
      </c>
    </row>
    <row r="3" ht="17.55" spans="1:13">
      <c r="A3" s="56">
        <v>1</v>
      </c>
      <c r="B3" s="57" t="s">
        <v>17</v>
      </c>
      <c r="C3" s="58" t="s">
        <v>18</v>
      </c>
      <c r="D3" s="57" t="s">
        <v>19</v>
      </c>
      <c r="E3" s="68">
        <v>2319</v>
      </c>
      <c r="F3" s="69">
        <v>2149</v>
      </c>
      <c r="G3" s="70">
        <f t="shared" ref="G3:G20" si="0">1-(F3/E3)</f>
        <v>0.0733074601121173</v>
      </c>
      <c r="H3" s="70">
        <f>F3/E3</f>
        <v>0.926692539887883</v>
      </c>
      <c r="I3" s="68">
        <v>671</v>
      </c>
      <c r="J3" s="84">
        <v>433</v>
      </c>
      <c r="K3" s="85">
        <f>1-L3</f>
        <v>0.354694485842027</v>
      </c>
      <c r="L3" s="86">
        <f t="shared" ref="L3:L20" si="1">J3/I3</f>
        <v>0.645305514157973</v>
      </c>
      <c r="M3" s="105">
        <f>L3-H3</f>
        <v>-0.281387025729909</v>
      </c>
    </row>
    <row r="4" ht="17.55" spans="1:13">
      <c r="A4" s="59"/>
      <c r="B4" s="60"/>
      <c r="C4" s="58" t="s">
        <v>20</v>
      </c>
      <c r="D4" s="60"/>
      <c r="E4" s="71">
        <v>2319</v>
      </c>
      <c r="F4" s="72">
        <v>2093</v>
      </c>
      <c r="G4" s="70">
        <f t="shared" si="0"/>
        <v>0.097455799913756</v>
      </c>
      <c r="H4" s="70">
        <f t="shared" ref="H4:H20" si="2">F4/E4</f>
        <v>0.902544200086244</v>
      </c>
      <c r="I4" s="87">
        <v>671</v>
      </c>
      <c r="J4" s="88">
        <v>435</v>
      </c>
      <c r="K4" s="89">
        <f>1-L4</f>
        <v>0.351713859910581</v>
      </c>
      <c r="L4" s="90">
        <f t="shared" si="1"/>
        <v>0.648286140089419</v>
      </c>
      <c r="M4" s="105">
        <f t="shared" ref="M4:M20" si="3">L4-H4</f>
        <v>-0.254258059996825</v>
      </c>
    </row>
    <row r="5" ht="17.55" spans="1:13">
      <c r="A5" s="59"/>
      <c r="B5" s="60"/>
      <c r="C5" s="59" t="s">
        <v>21</v>
      </c>
      <c r="D5" s="60"/>
      <c r="E5" s="71">
        <v>2319</v>
      </c>
      <c r="F5" s="72">
        <v>2187</v>
      </c>
      <c r="G5" s="70">
        <f t="shared" si="0"/>
        <v>0.0569210866752911</v>
      </c>
      <c r="H5" s="70">
        <f t="shared" si="2"/>
        <v>0.943078913324709</v>
      </c>
      <c r="I5" s="71">
        <v>671</v>
      </c>
      <c r="J5" s="88">
        <v>647</v>
      </c>
      <c r="K5" s="89">
        <f t="shared" ref="K5:K20" si="4">1-L5</f>
        <v>0.0357675111773472</v>
      </c>
      <c r="L5" s="90">
        <f t="shared" si="1"/>
        <v>0.964232488822653</v>
      </c>
      <c r="M5" s="105">
        <f t="shared" si="3"/>
        <v>0.0211535754979438</v>
      </c>
    </row>
    <row r="6" ht="17.55" spans="1:13">
      <c r="A6" s="59"/>
      <c r="B6" s="61"/>
      <c r="C6" s="62" t="s">
        <v>22</v>
      </c>
      <c r="D6" s="60"/>
      <c r="E6" s="73">
        <v>2319</v>
      </c>
      <c r="F6" s="74">
        <v>2182</v>
      </c>
      <c r="G6" s="70">
        <f t="shared" si="0"/>
        <v>0.0590771884432946</v>
      </c>
      <c r="H6" s="70">
        <f t="shared" si="2"/>
        <v>0.940922811556705</v>
      </c>
      <c r="I6" s="73">
        <v>671</v>
      </c>
      <c r="J6" s="91">
        <v>645</v>
      </c>
      <c r="K6" s="92">
        <f t="shared" si="4"/>
        <v>0.0387481371087929</v>
      </c>
      <c r="L6" s="93">
        <f t="shared" si="1"/>
        <v>0.961251862891207</v>
      </c>
      <c r="M6" s="105">
        <f t="shared" si="3"/>
        <v>0.0203290513345017</v>
      </c>
    </row>
    <row r="7" ht="18.3" spans="1:13">
      <c r="A7" s="59"/>
      <c r="B7" s="60" t="s">
        <v>23</v>
      </c>
      <c r="C7" s="63" t="s">
        <v>24</v>
      </c>
      <c r="D7" s="60"/>
      <c r="E7" s="71">
        <v>2319</v>
      </c>
      <c r="F7" s="72">
        <v>1452</v>
      </c>
      <c r="G7" s="70">
        <f t="shared" si="0"/>
        <v>0.373868046571798</v>
      </c>
      <c r="H7" s="70">
        <f t="shared" si="2"/>
        <v>0.626131953428202</v>
      </c>
      <c r="I7" s="71">
        <v>671</v>
      </c>
      <c r="J7" s="88">
        <v>411</v>
      </c>
      <c r="K7" s="89">
        <f t="shared" si="4"/>
        <v>0.387481371087928</v>
      </c>
      <c r="L7" s="90">
        <f t="shared" si="1"/>
        <v>0.612518628912072</v>
      </c>
      <c r="M7" s="105">
        <f t="shared" si="3"/>
        <v>-0.0136133245161303</v>
      </c>
    </row>
    <row r="8" ht="17.55" spans="1:13">
      <c r="A8" s="59"/>
      <c r="B8" s="60"/>
      <c r="C8" s="64" t="s">
        <v>25</v>
      </c>
      <c r="D8" s="60"/>
      <c r="E8" s="71">
        <v>2319</v>
      </c>
      <c r="F8" s="72">
        <v>1016</v>
      </c>
      <c r="G8" s="70">
        <f t="shared" si="0"/>
        <v>0.561880120741699</v>
      </c>
      <c r="H8" s="70">
        <f t="shared" si="2"/>
        <v>0.438119879258301</v>
      </c>
      <c r="I8" s="71">
        <v>671</v>
      </c>
      <c r="J8" s="88">
        <v>269</v>
      </c>
      <c r="K8" s="89">
        <f t="shared" si="4"/>
        <v>0.599105812220566</v>
      </c>
      <c r="L8" s="90">
        <f t="shared" si="1"/>
        <v>0.400894187779434</v>
      </c>
      <c r="M8" s="105">
        <f t="shared" si="3"/>
        <v>-0.0372256914788673</v>
      </c>
    </row>
    <row r="9" ht="17.55" spans="1:13">
      <c r="A9" s="59"/>
      <c r="B9" s="60"/>
      <c r="C9" s="64" t="s">
        <v>26</v>
      </c>
      <c r="D9" s="60"/>
      <c r="E9" s="71">
        <v>2319</v>
      </c>
      <c r="F9" s="72">
        <v>1221</v>
      </c>
      <c r="G9" s="70">
        <f t="shared" si="0"/>
        <v>0.473479948253558</v>
      </c>
      <c r="H9" s="70">
        <f t="shared" si="2"/>
        <v>0.526520051746442</v>
      </c>
      <c r="I9" s="71">
        <v>671</v>
      </c>
      <c r="J9" s="88">
        <v>337</v>
      </c>
      <c r="K9" s="89">
        <f t="shared" si="4"/>
        <v>0.497764530551416</v>
      </c>
      <c r="L9" s="90">
        <f t="shared" si="1"/>
        <v>0.502235469448584</v>
      </c>
      <c r="M9" s="105">
        <f t="shared" si="3"/>
        <v>-0.0242845822978582</v>
      </c>
    </row>
    <row r="10" ht="17.55" spans="1:13">
      <c r="A10" s="59"/>
      <c r="B10" s="60"/>
      <c r="C10" s="64" t="s">
        <v>27</v>
      </c>
      <c r="D10" s="60"/>
      <c r="E10" s="75">
        <v>2319</v>
      </c>
      <c r="F10" s="76">
        <v>1056</v>
      </c>
      <c r="G10" s="70">
        <f t="shared" si="0"/>
        <v>0.544631306597671</v>
      </c>
      <c r="H10" s="70">
        <f t="shared" si="2"/>
        <v>0.455368693402329</v>
      </c>
      <c r="I10" s="75">
        <v>671</v>
      </c>
      <c r="J10" s="94">
        <v>304</v>
      </c>
      <c r="K10" s="89">
        <f t="shared" si="4"/>
        <v>0.546944858420268</v>
      </c>
      <c r="L10" s="95">
        <f t="shared" si="1"/>
        <v>0.453055141579732</v>
      </c>
      <c r="M10" s="105">
        <f t="shared" si="3"/>
        <v>-0.00231355182259685</v>
      </c>
    </row>
    <row r="11" ht="17.55" spans="1:13">
      <c r="A11" s="65" t="s">
        <v>28</v>
      </c>
      <c r="B11" s="66"/>
      <c r="C11" s="66"/>
      <c r="D11" s="67"/>
      <c r="E11" s="65">
        <v>2319</v>
      </c>
      <c r="F11" s="77">
        <f>AVERAGE(F3:F10)</f>
        <v>1669.5</v>
      </c>
      <c r="G11" s="70">
        <f t="shared" si="0"/>
        <v>0.280077619663648</v>
      </c>
      <c r="H11" s="70">
        <f t="shared" si="2"/>
        <v>0.719922380336352</v>
      </c>
      <c r="I11" s="65">
        <v>671</v>
      </c>
      <c r="J11" s="96">
        <f>AVERAGE(J3:J10)</f>
        <v>435.125</v>
      </c>
      <c r="K11" s="97">
        <f t="shared" si="4"/>
        <v>0.351527570789866</v>
      </c>
      <c r="L11" s="98">
        <f t="shared" si="1"/>
        <v>0.648472429210134</v>
      </c>
      <c r="M11" s="105">
        <f t="shared" si="3"/>
        <v>-0.0714499511262178</v>
      </c>
    </row>
    <row r="12" ht="17.55" spans="1:13">
      <c r="A12" s="56">
        <v>2</v>
      </c>
      <c r="B12" s="57" t="s">
        <v>17</v>
      </c>
      <c r="C12" s="58" t="s">
        <v>18</v>
      </c>
      <c r="D12" s="57" t="s">
        <v>29</v>
      </c>
      <c r="E12" s="71">
        <v>395</v>
      </c>
      <c r="F12" s="68">
        <v>349</v>
      </c>
      <c r="G12" s="70">
        <f t="shared" si="0"/>
        <v>0.116455696202532</v>
      </c>
      <c r="H12" s="70">
        <f t="shared" si="2"/>
        <v>0.883544303797468</v>
      </c>
      <c r="I12" s="68">
        <v>116</v>
      </c>
      <c r="J12" s="56">
        <v>49</v>
      </c>
      <c r="K12" s="89">
        <f t="shared" si="4"/>
        <v>0.577586206896552</v>
      </c>
      <c r="L12" s="86">
        <f t="shared" si="1"/>
        <v>0.422413793103448</v>
      </c>
      <c r="M12" s="105">
        <f t="shared" si="3"/>
        <v>-0.46113051069402</v>
      </c>
    </row>
    <row r="13" ht="17.55" spans="1:13">
      <c r="A13" s="59"/>
      <c r="B13" s="60"/>
      <c r="C13" s="58" t="s">
        <v>20</v>
      </c>
      <c r="D13" s="60"/>
      <c r="E13" s="71">
        <v>395</v>
      </c>
      <c r="F13" s="71">
        <v>332</v>
      </c>
      <c r="G13" s="70">
        <f t="shared" si="0"/>
        <v>0.159493670886076</v>
      </c>
      <c r="H13" s="70">
        <f t="shared" si="2"/>
        <v>0.840506329113924</v>
      </c>
      <c r="I13" s="71">
        <v>116</v>
      </c>
      <c r="J13" s="59">
        <v>47</v>
      </c>
      <c r="K13" s="89">
        <f t="shared" si="4"/>
        <v>0.594827586206897</v>
      </c>
      <c r="L13" s="90">
        <f t="shared" si="1"/>
        <v>0.405172413793103</v>
      </c>
      <c r="M13" s="105">
        <f t="shared" si="3"/>
        <v>-0.435333915320821</v>
      </c>
    </row>
    <row r="14" ht="17.55" spans="1:13">
      <c r="A14" s="59"/>
      <c r="B14" s="60"/>
      <c r="C14" s="59" t="s">
        <v>21</v>
      </c>
      <c r="D14" s="60"/>
      <c r="E14" s="71">
        <v>395</v>
      </c>
      <c r="F14" s="71">
        <v>357</v>
      </c>
      <c r="G14" s="70">
        <f t="shared" si="0"/>
        <v>0.0962025316455696</v>
      </c>
      <c r="H14" s="70">
        <f t="shared" si="2"/>
        <v>0.90379746835443</v>
      </c>
      <c r="I14" s="71">
        <v>116</v>
      </c>
      <c r="J14" s="59">
        <v>111</v>
      </c>
      <c r="K14" s="89">
        <f t="shared" si="4"/>
        <v>0.0431034482758621</v>
      </c>
      <c r="L14" s="90">
        <f t="shared" si="1"/>
        <v>0.956896551724138</v>
      </c>
      <c r="M14" s="105">
        <f t="shared" si="3"/>
        <v>0.0530990833697075</v>
      </c>
    </row>
    <row r="15" ht="17.55" spans="1:13">
      <c r="A15" s="59"/>
      <c r="B15" s="61"/>
      <c r="C15" s="62" t="s">
        <v>22</v>
      </c>
      <c r="D15" s="60"/>
      <c r="E15" s="73">
        <v>395</v>
      </c>
      <c r="F15" s="73">
        <v>352</v>
      </c>
      <c r="G15" s="70">
        <f t="shared" si="0"/>
        <v>0.108860759493671</v>
      </c>
      <c r="H15" s="70">
        <f t="shared" si="2"/>
        <v>0.891139240506329</v>
      </c>
      <c r="I15" s="73">
        <v>116</v>
      </c>
      <c r="J15" s="99">
        <v>108</v>
      </c>
      <c r="K15" s="92">
        <f t="shared" si="4"/>
        <v>0.0689655172413793</v>
      </c>
      <c r="L15" s="93">
        <f t="shared" si="1"/>
        <v>0.931034482758621</v>
      </c>
      <c r="M15" s="105">
        <f t="shared" si="3"/>
        <v>0.0398952422522916</v>
      </c>
    </row>
    <row r="16" ht="18.3" spans="1:13">
      <c r="A16" s="59"/>
      <c r="B16" s="60" t="s">
        <v>23</v>
      </c>
      <c r="C16" s="63" t="s">
        <v>24</v>
      </c>
      <c r="D16" s="60"/>
      <c r="E16" s="71">
        <v>395</v>
      </c>
      <c r="F16" s="71">
        <v>109</v>
      </c>
      <c r="G16" s="70">
        <f t="shared" si="0"/>
        <v>0.724050632911392</v>
      </c>
      <c r="H16" s="70">
        <f t="shared" si="2"/>
        <v>0.275949367088608</v>
      </c>
      <c r="I16" s="71">
        <v>116</v>
      </c>
      <c r="J16" s="59">
        <v>31</v>
      </c>
      <c r="K16" s="89">
        <f t="shared" si="4"/>
        <v>0.732758620689655</v>
      </c>
      <c r="L16" s="90">
        <f t="shared" si="1"/>
        <v>0.267241379310345</v>
      </c>
      <c r="M16" s="105">
        <f t="shared" si="3"/>
        <v>-0.00870798777826282</v>
      </c>
    </row>
    <row r="17" ht="17.55" spans="1:13">
      <c r="A17" s="59"/>
      <c r="B17" s="60"/>
      <c r="C17" s="64" t="s">
        <v>25</v>
      </c>
      <c r="D17" s="60"/>
      <c r="E17" s="71">
        <v>395</v>
      </c>
      <c r="F17" s="71">
        <v>35</v>
      </c>
      <c r="G17" s="70">
        <f t="shared" si="0"/>
        <v>0.911392405063291</v>
      </c>
      <c r="H17" s="70">
        <f t="shared" si="2"/>
        <v>0.0886075949367089</v>
      </c>
      <c r="I17" s="71">
        <v>116</v>
      </c>
      <c r="J17" s="59">
        <v>9</v>
      </c>
      <c r="K17" s="89">
        <f t="shared" si="4"/>
        <v>0.922413793103448</v>
      </c>
      <c r="L17" s="90">
        <f t="shared" si="1"/>
        <v>0.0775862068965517</v>
      </c>
      <c r="M17" s="105">
        <f t="shared" si="3"/>
        <v>-0.0110213880401571</v>
      </c>
    </row>
    <row r="18" ht="17.55" spans="1:13">
      <c r="A18" s="59"/>
      <c r="B18" s="60"/>
      <c r="C18" s="64" t="s">
        <v>26</v>
      </c>
      <c r="D18" s="60"/>
      <c r="E18" s="71">
        <v>395</v>
      </c>
      <c r="F18" s="71">
        <v>59</v>
      </c>
      <c r="G18" s="70">
        <f t="shared" si="0"/>
        <v>0.850632911392405</v>
      </c>
      <c r="H18" s="70">
        <f t="shared" si="2"/>
        <v>0.149367088607595</v>
      </c>
      <c r="I18" s="71">
        <v>116</v>
      </c>
      <c r="J18" s="59">
        <v>19</v>
      </c>
      <c r="K18" s="89">
        <f t="shared" si="4"/>
        <v>0.836206896551724</v>
      </c>
      <c r="L18" s="90">
        <f t="shared" si="1"/>
        <v>0.163793103448276</v>
      </c>
      <c r="M18" s="105">
        <f t="shared" si="3"/>
        <v>0.0144260148406809</v>
      </c>
    </row>
    <row r="19" ht="17.55" spans="1:13">
      <c r="A19" s="54"/>
      <c r="B19" s="55"/>
      <c r="C19" s="64" t="s">
        <v>27</v>
      </c>
      <c r="D19" s="55"/>
      <c r="E19" s="75">
        <v>395</v>
      </c>
      <c r="F19" s="75">
        <v>41</v>
      </c>
      <c r="G19" s="70">
        <f t="shared" si="0"/>
        <v>0.89620253164557</v>
      </c>
      <c r="H19" s="70">
        <f t="shared" si="2"/>
        <v>0.10379746835443</v>
      </c>
      <c r="I19" s="75">
        <v>116</v>
      </c>
      <c r="J19" s="54">
        <v>16</v>
      </c>
      <c r="K19" s="89">
        <f t="shared" si="4"/>
        <v>0.862068965517241</v>
      </c>
      <c r="L19" s="95">
        <f t="shared" si="1"/>
        <v>0.137931034482759</v>
      </c>
      <c r="M19" s="105">
        <f t="shared" si="3"/>
        <v>0.0341335661283282</v>
      </c>
    </row>
    <row r="20" ht="17.55" spans="1:16">
      <c r="A20" s="65" t="s">
        <v>28</v>
      </c>
      <c r="B20" s="66"/>
      <c r="C20" s="66"/>
      <c r="D20" s="67"/>
      <c r="E20" s="65">
        <v>395</v>
      </c>
      <c r="F20" s="78">
        <f>AVERAGE(F12:F19)</f>
        <v>204.25</v>
      </c>
      <c r="G20" s="79">
        <f t="shared" si="0"/>
        <v>0.482911392405063</v>
      </c>
      <c r="H20" s="79">
        <f t="shared" si="2"/>
        <v>0.517088607594937</v>
      </c>
      <c r="I20" s="100">
        <v>116</v>
      </c>
      <c r="J20" s="101">
        <f>AVERAGE(J12:J19)</f>
        <v>48.75</v>
      </c>
      <c r="K20" s="97">
        <f t="shared" si="4"/>
        <v>0.579741379310345</v>
      </c>
      <c r="L20" s="102">
        <f t="shared" si="1"/>
        <v>0.420258620689655</v>
      </c>
      <c r="M20" s="106">
        <f t="shared" si="3"/>
        <v>-0.0968299869052815</v>
      </c>
      <c r="P20"/>
    </row>
    <row r="23" spans="16:16">
      <c r="P23"/>
    </row>
    <row r="24" spans="16:16">
      <c r="P24"/>
    </row>
    <row r="25" spans="16:16">
      <c r="P25"/>
    </row>
    <row r="26" spans="16:16">
      <c r="P26"/>
    </row>
    <row r="27" spans="16:16">
      <c r="P27"/>
    </row>
    <row r="28" spans="16:16">
      <c r="P28"/>
    </row>
    <row r="29" spans="16:16">
      <c r="P29"/>
    </row>
    <row r="30" spans="16:16">
      <c r="P30"/>
    </row>
    <row r="31" spans="16:16">
      <c r="P31"/>
    </row>
    <row r="32" spans="16:16">
      <c r="P32"/>
    </row>
    <row r="33" spans="16:16">
      <c r="P33"/>
    </row>
    <row r="34" spans="16:16">
      <c r="P34"/>
    </row>
    <row r="35" spans="16:16">
      <c r="P35"/>
    </row>
    <row r="36" spans="16:16">
      <c r="P36"/>
    </row>
    <row r="37" spans="16:16">
      <c r="P37"/>
    </row>
    <row r="38" spans="16:16">
      <c r="P38"/>
    </row>
    <row r="39" spans="16:16">
      <c r="P39"/>
    </row>
    <row r="40" spans="16:16">
      <c r="P40"/>
    </row>
    <row r="41" spans="16:16">
      <c r="P41"/>
    </row>
    <row r="42" spans="16:16">
      <c r="P42"/>
    </row>
    <row r="43" spans="6:16">
      <c r="F43" s="80"/>
      <c r="P43"/>
    </row>
    <row r="44" spans="6:16">
      <c r="F44" s="80"/>
      <c r="P44"/>
    </row>
    <row r="45" spans="6:16">
      <c r="F45" s="80"/>
      <c r="P45"/>
    </row>
    <row r="46" spans="16:16">
      <c r="P46"/>
    </row>
    <row r="47" spans="16:16">
      <c r="P47"/>
    </row>
    <row r="48" spans="16:16">
      <c r="P48"/>
    </row>
    <row r="49" spans="16:16">
      <c r="P49"/>
    </row>
    <row r="50" spans="16:16">
      <c r="P50"/>
    </row>
    <row r="51" spans="11:16">
      <c r="K51" s="51"/>
      <c r="O51" s="51"/>
      <c r="P51"/>
    </row>
    <row r="52" spans="3:16">
      <c r="C52" s="51"/>
      <c r="G52" s="51"/>
      <c r="P52"/>
    </row>
    <row r="53" spans="7:16">
      <c r="G53" s="51"/>
      <c r="P53"/>
    </row>
    <row r="54" spans="3:16">
      <c r="C54" s="51"/>
      <c r="G54" s="51"/>
      <c r="P54"/>
    </row>
    <row r="55" spans="7:16">
      <c r="G55" s="51"/>
      <c r="P55"/>
    </row>
    <row r="56" spans="7:16">
      <c r="G56" s="51"/>
      <c r="P56"/>
    </row>
    <row r="57" spans="7:16">
      <c r="G57" s="51"/>
      <c r="P57"/>
    </row>
    <row r="58" spans="7:16">
      <c r="G58" s="51"/>
      <c r="P58"/>
    </row>
    <row r="59" spans="8:16">
      <c r="H59" s="51"/>
      <c r="P59"/>
    </row>
    <row r="60" spans="8:16">
      <c r="H60" s="51"/>
      <c r="P60"/>
    </row>
    <row r="61" spans="8:16">
      <c r="H61" s="51"/>
      <c r="P61"/>
    </row>
    <row r="62" spans="8:16">
      <c r="H62" s="51"/>
      <c r="P62"/>
    </row>
    <row r="63" spans="8:16">
      <c r="H63" s="51"/>
      <c r="P63"/>
    </row>
    <row r="64" spans="8:16">
      <c r="H64" s="51"/>
      <c r="P64"/>
    </row>
    <row r="65" spans="8:16">
      <c r="H65" s="51"/>
      <c r="P65"/>
    </row>
    <row r="66" spans="8:16">
      <c r="H66" s="51"/>
      <c r="P66"/>
    </row>
    <row r="67" spans="8:16">
      <c r="H67" s="51"/>
      <c r="P67"/>
    </row>
    <row r="68" spans="8:16">
      <c r="H68" s="51"/>
      <c r="P68"/>
    </row>
    <row r="69" spans="8:16">
      <c r="H69" s="51"/>
      <c r="P69"/>
    </row>
    <row r="70" spans="8:16">
      <c r="H70" s="51"/>
      <c r="P70"/>
    </row>
    <row r="71" spans="2:16">
      <c r="B71" t="s">
        <v>46</v>
      </c>
      <c r="H71" s="51"/>
      <c r="P71"/>
    </row>
    <row r="72" spans="8:16">
      <c r="H72" s="51"/>
      <c r="P72"/>
    </row>
    <row r="73" ht="15" customHeight="1" spans="8:16">
      <c r="H73" s="51"/>
      <c r="P73"/>
    </row>
    <row r="74" spans="8:16">
      <c r="H74" s="51"/>
      <c r="P74"/>
    </row>
    <row r="75" spans="8:16">
      <c r="H75" s="51"/>
      <c r="P75"/>
    </row>
    <row r="76" spans="8:16">
      <c r="H76" s="51"/>
      <c r="P76"/>
    </row>
    <row r="77" spans="8:16">
      <c r="H77" s="51"/>
      <c r="P77"/>
    </row>
    <row r="78" spans="8:16">
      <c r="H78" s="51"/>
      <c r="P78"/>
    </row>
    <row r="79" spans="8:16">
      <c r="H79" s="51"/>
      <c r="P79"/>
    </row>
    <row r="80" spans="8:16">
      <c r="H80" s="51"/>
      <c r="P80"/>
    </row>
    <row r="81" spans="8:16">
      <c r="H81" s="51"/>
      <c r="P81"/>
    </row>
    <row r="82" spans="8:16">
      <c r="H82" s="51"/>
      <c r="P82"/>
    </row>
    <row r="83" spans="8:16">
      <c r="H83" s="51"/>
      <c r="P83"/>
    </row>
    <row r="84" spans="8:16">
      <c r="H84" s="51"/>
      <c r="P84"/>
    </row>
    <row r="85" spans="8:16">
      <c r="H85" s="51"/>
      <c r="P85"/>
    </row>
    <row r="86" spans="8:16">
      <c r="H86" s="51"/>
      <c r="P86"/>
    </row>
    <row r="87" spans="8:16">
      <c r="H87" s="51"/>
      <c r="P87"/>
    </row>
    <row r="88" spans="8:16">
      <c r="H88" s="51"/>
      <c r="P88"/>
    </row>
    <row r="89" spans="8:16">
      <c r="H89" s="51"/>
      <c r="P89"/>
    </row>
    <row r="90" spans="8:16">
      <c r="H90" s="51"/>
      <c r="P90"/>
    </row>
    <row r="91" spans="8:16">
      <c r="H91" s="51"/>
      <c r="P91"/>
    </row>
    <row r="92" spans="8:16">
      <c r="H92" s="51"/>
      <c r="P92"/>
    </row>
    <row r="93" spans="8:16">
      <c r="H93" s="51"/>
      <c r="P93"/>
    </row>
    <row r="94" spans="8:16">
      <c r="H94" s="51"/>
      <c r="P94"/>
    </row>
  </sheetData>
  <mergeCells count="13">
    <mergeCell ref="A1:D1"/>
    <mergeCell ref="E1:G1"/>
    <mergeCell ref="I1:L1"/>
    <mergeCell ref="A11:D11"/>
    <mergeCell ref="A20:D20"/>
    <mergeCell ref="A3:A10"/>
    <mergeCell ref="A12:A19"/>
    <mergeCell ref="B3:B6"/>
    <mergeCell ref="B7:B10"/>
    <mergeCell ref="B12:B15"/>
    <mergeCell ref="B16:B19"/>
    <mergeCell ref="D3:D10"/>
    <mergeCell ref="D12:D19"/>
  </mergeCells>
  <conditionalFormatting sqref="C7:C10">
    <cfRule type="duplicateValues" dxfId="0" priority="1"/>
  </conditionalFormatting>
  <conditionalFormatting sqref="C16:C19"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2:X43"/>
  <sheetViews>
    <sheetView tabSelected="1" zoomScale="70" zoomScaleNormal="70" topLeftCell="D26" workbookViewId="0">
      <selection activeCell="K19" sqref="K19"/>
    </sheetView>
  </sheetViews>
  <sheetFormatPr defaultColWidth="9" defaultRowHeight="16.8"/>
  <cols>
    <col min="5" max="5" width="13.75" customWidth="1"/>
    <col min="6" max="6" width="16.75" customWidth="1"/>
    <col min="9" max="9" width="8.66071428571429" customWidth="1"/>
    <col min="13" max="13" width="11.3303571428571" customWidth="1"/>
    <col min="14" max="14" width="12.6607142857143" customWidth="1"/>
    <col min="16" max="16" width="10.5" customWidth="1"/>
  </cols>
  <sheetData>
    <row r="32" spans="6:24">
      <c r="F32" s="2" t="s">
        <v>6</v>
      </c>
      <c r="G32" s="3" t="s">
        <v>47</v>
      </c>
      <c r="H32" s="4"/>
      <c r="I32" s="4"/>
      <c r="J32" s="4"/>
      <c r="K32" s="4"/>
      <c r="L32" s="23"/>
      <c r="M32" s="4" t="s">
        <v>48</v>
      </c>
      <c r="N32" s="4"/>
      <c r="O32" s="4"/>
      <c r="P32" s="4"/>
      <c r="Q32" s="4"/>
      <c r="R32" s="4"/>
      <c r="S32" s="3" t="s">
        <v>49</v>
      </c>
      <c r="T32" s="4"/>
      <c r="U32" s="4"/>
      <c r="V32" s="4"/>
      <c r="W32" s="4"/>
      <c r="X32" s="4"/>
    </row>
    <row r="33" spans="6:24">
      <c r="F33" s="5"/>
      <c r="G33" s="6" t="s">
        <v>50</v>
      </c>
      <c r="H33" s="7"/>
      <c r="I33" s="24"/>
      <c r="J33" s="7" t="s">
        <v>51</v>
      </c>
      <c r="K33" s="7"/>
      <c r="L33" s="24"/>
      <c r="M33" s="6" t="s">
        <v>50</v>
      </c>
      <c r="N33" s="7"/>
      <c r="O33" s="24"/>
      <c r="P33" s="7" t="s">
        <v>51</v>
      </c>
      <c r="Q33" s="7"/>
      <c r="R33" s="7"/>
      <c r="S33" s="6" t="s">
        <v>50</v>
      </c>
      <c r="T33" s="7"/>
      <c r="U33" s="24"/>
      <c r="V33" s="7" t="s">
        <v>51</v>
      </c>
      <c r="W33" s="7"/>
      <c r="X33" s="7"/>
    </row>
    <row r="34" spans="6:24">
      <c r="F34" s="8"/>
      <c r="G34" s="9" t="s">
        <v>52</v>
      </c>
      <c r="H34" s="10" t="s">
        <v>53</v>
      </c>
      <c r="I34" s="25" t="s">
        <v>16</v>
      </c>
      <c r="J34" s="10" t="s">
        <v>52</v>
      </c>
      <c r="K34" s="10" t="s">
        <v>53</v>
      </c>
      <c r="L34" s="25" t="s">
        <v>16</v>
      </c>
      <c r="M34" s="9" t="s">
        <v>54</v>
      </c>
      <c r="N34" s="10" t="s">
        <v>55</v>
      </c>
      <c r="O34" s="25" t="s">
        <v>16</v>
      </c>
      <c r="P34" s="10" t="s">
        <v>54</v>
      </c>
      <c r="Q34" s="10" t="s">
        <v>55</v>
      </c>
      <c r="R34" s="10" t="s">
        <v>16</v>
      </c>
      <c r="S34" s="9" t="s">
        <v>56</v>
      </c>
      <c r="T34" s="10" t="s">
        <v>57</v>
      </c>
      <c r="U34" s="25" t="s">
        <v>16</v>
      </c>
      <c r="V34" s="10" t="s">
        <v>56</v>
      </c>
      <c r="W34" s="10" t="s">
        <v>57</v>
      </c>
      <c r="X34" s="10" t="s">
        <v>16</v>
      </c>
    </row>
    <row r="35" spans="6:24">
      <c r="F35" s="11" t="s">
        <v>18</v>
      </c>
      <c r="G35" s="12">
        <v>0.227119121374261</v>
      </c>
      <c r="H35" s="13">
        <v>0.219992960225273</v>
      </c>
      <c r="I35" s="26">
        <v>0.00712616114898801</v>
      </c>
      <c r="J35" s="27">
        <v>0.245862884160757</v>
      </c>
      <c r="K35" s="28">
        <v>0.289690069576218</v>
      </c>
      <c r="L35" s="29">
        <v>-0.043827185415461</v>
      </c>
      <c r="M35" s="42">
        <v>0.24233384209796</v>
      </c>
      <c r="N35" s="28">
        <v>0.5</v>
      </c>
      <c r="O35" s="29">
        <v>-0.25766615790204</v>
      </c>
      <c r="P35" s="27">
        <v>0.348303588939008</v>
      </c>
      <c r="Q35" s="28">
        <v>0.76056338028169</v>
      </c>
      <c r="R35" s="27">
        <v>-0.412259791342682</v>
      </c>
      <c r="S35" s="43">
        <v>0.0733074601121173</v>
      </c>
      <c r="T35" s="28">
        <v>0.354694485842027</v>
      </c>
      <c r="U35" s="29">
        <v>-0.281387025729909</v>
      </c>
      <c r="V35" s="27">
        <v>0.116455696202532</v>
      </c>
      <c r="W35" s="28">
        <v>0.577586206896552</v>
      </c>
      <c r="X35" s="27">
        <v>-0.46113051069402</v>
      </c>
    </row>
    <row r="36" spans="6:24">
      <c r="F36" s="14" t="s">
        <v>20</v>
      </c>
      <c r="G36" s="15">
        <v>0.171782596451704</v>
      </c>
      <c r="H36" s="16">
        <v>0.173706441393875</v>
      </c>
      <c r="I36" s="30">
        <v>-0.00192384494217157</v>
      </c>
      <c r="J36" s="16">
        <v>0.203900709219858</v>
      </c>
      <c r="K36" s="16">
        <v>0.228969006957622</v>
      </c>
      <c r="L36" s="30">
        <v>-0.0250682977377636</v>
      </c>
      <c r="M36" s="43">
        <v>0.186277230470376</v>
      </c>
      <c r="N36" s="32">
        <v>0.463461538461538</v>
      </c>
      <c r="O36" s="33">
        <v>-0.277184307991162</v>
      </c>
      <c r="P36" s="31">
        <v>0.277505393214356</v>
      </c>
      <c r="Q36" s="32">
        <v>0.690140845070423</v>
      </c>
      <c r="R36" s="31">
        <v>-0.412635451856067</v>
      </c>
      <c r="S36" s="43">
        <v>0.097455799913756</v>
      </c>
      <c r="T36" s="32">
        <v>0.351713859910581</v>
      </c>
      <c r="U36" s="33">
        <v>-0.254258059996825</v>
      </c>
      <c r="V36" s="31">
        <v>0.159493670886076</v>
      </c>
      <c r="W36" s="32">
        <v>0.594827586206897</v>
      </c>
      <c r="X36" s="31">
        <v>-0.435333915320821</v>
      </c>
    </row>
    <row r="37" spans="6:24">
      <c r="F37" s="14" t="s">
        <v>21</v>
      </c>
      <c r="G37" s="15">
        <v>0.0492818924246691</v>
      </c>
      <c r="H37" s="16">
        <v>0.0485744456177403</v>
      </c>
      <c r="I37" s="30">
        <v>0.000707446806928802</v>
      </c>
      <c r="J37" s="31">
        <v>0.0602836879432624</v>
      </c>
      <c r="K37" s="32">
        <v>0.0828589500316256</v>
      </c>
      <c r="L37" s="33">
        <v>-0.0225752620883631</v>
      </c>
      <c r="M37" s="43">
        <v>0.0597335923407798</v>
      </c>
      <c r="N37" s="32">
        <v>0.267307692307692</v>
      </c>
      <c r="O37" s="33">
        <v>-0.207574099966913</v>
      </c>
      <c r="P37" s="31">
        <v>0.100411845459894</v>
      </c>
      <c r="Q37" s="32">
        <v>0.408450704225352</v>
      </c>
      <c r="R37" s="31">
        <v>-0.308038858765458</v>
      </c>
      <c r="S37" s="48">
        <v>0.0569210866752911</v>
      </c>
      <c r="T37" s="31">
        <v>0.0357675111773472</v>
      </c>
      <c r="U37" s="33">
        <v>0.0211535754979438</v>
      </c>
      <c r="V37" s="16">
        <v>0.0962025316455696</v>
      </c>
      <c r="W37" s="16">
        <v>0.0431034482758621</v>
      </c>
      <c r="X37" s="16">
        <v>0.0530990833697075</v>
      </c>
    </row>
    <row r="38" spans="6:24">
      <c r="F38" s="14" t="s">
        <v>22</v>
      </c>
      <c r="G38" s="15">
        <v>0.0557589411433399</v>
      </c>
      <c r="H38" s="16">
        <v>0.0568461809222105</v>
      </c>
      <c r="I38" s="30">
        <v>-0.0010872397788706</v>
      </c>
      <c r="J38" s="31">
        <v>0.0756501182033097</v>
      </c>
      <c r="K38" s="32">
        <v>0.0955091714104996</v>
      </c>
      <c r="L38" s="33">
        <v>-0.0198590532071899</v>
      </c>
      <c r="M38" s="43">
        <v>0.0676425697238796</v>
      </c>
      <c r="N38" s="32">
        <v>0.296153846153846</v>
      </c>
      <c r="O38" s="33">
        <v>-0.228511276429966</v>
      </c>
      <c r="P38" s="31">
        <v>0.114336144342028</v>
      </c>
      <c r="Q38" s="32">
        <v>0.408450704225352</v>
      </c>
      <c r="R38" s="31">
        <v>-0.294114559883324</v>
      </c>
      <c r="S38" s="48">
        <v>0.0590771884432946</v>
      </c>
      <c r="T38" s="31">
        <v>0.0387481371087929</v>
      </c>
      <c r="U38" s="33">
        <v>0.0203290513345017</v>
      </c>
      <c r="V38" s="16">
        <v>0.108860759493671</v>
      </c>
      <c r="W38" s="16">
        <v>0.0689655172413793</v>
      </c>
      <c r="X38" s="16">
        <v>0.0398952422522916</v>
      </c>
    </row>
    <row r="39" spans="6:24">
      <c r="F39" s="14" t="s">
        <v>24</v>
      </c>
      <c r="G39" s="15">
        <v>0.245987045902563</v>
      </c>
      <c r="H39" s="16">
        <v>0.244456177402323</v>
      </c>
      <c r="I39" s="30">
        <v>0.00153086850023954</v>
      </c>
      <c r="J39" s="31">
        <v>0.573286052009456</v>
      </c>
      <c r="K39" s="32">
        <v>0.634408602150538</v>
      </c>
      <c r="L39" s="33">
        <v>-0.0611225501410814</v>
      </c>
      <c r="M39" s="43">
        <v>0.265644512279728</v>
      </c>
      <c r="N39" s="32">
        <v>0.496153846153846</v>
      </c>
      <c r="O39" s="33">
        <v>-0.230509333874118</v>
      </c>
      <c r="P39" s="31">
        <v>0.651304177289665</v>
      </c>
      <c r="Q39" s="32">
        <v>0.830985915492958</v>
      </c>
      <c r="R39" s="31">
        <v>-0.179681738203293</v>
      </c>
      <c r="S39" s="15">
        <v>0.373868046571798</v>
      </c>
      <c r="T39" s="16">
        <v>0.387481371087928</v>
      </c>
      <c r="U39" s="30">
        <v>-0.0136133245161303</v>
      </c>
      <c r="V39" s="16">
        <v>0.724050632911392</v>
      </c>
      <c r="W39" s="16">
        <v>0.732758620689655</v>
      </c>
      <c r="X39" s="16">
        <v>-0.00870798777826282</v>
      </c>
    </row>
    <row r="40" spans="6:24">
      <c r="F40" s="14" t="s">
        <v>25</v>
      </c>
      <c r="G40" s="15">
        <v>0.268515911010983</v>
      </c>
      <c r="H40" s="16">
        <v>0.264343541006688</v>
      </c>
      <c r="I40" s="30">
        <v>0.00417237000429505</v>
      </c>
      <c r="J40" s="31">
        <v>0.614066193853428</v>
      </c>
      <c r="K40" s="32">
        <v>0.670461733080329</v>
      </c>
      <c r="L40" s="33">
        <v>-0.056395539226901</v>
      </c>
      <c r="M40" s="43">
        <v>0.286943249618427</v>
      </c>
      <c r="N40" s="32">
        <v>0.471153846153846</v>
      </c>
      <c r="O40" s="33">
        <v>-0.18421059653542</v>
      </c>
      <c r="P40" s="31">
        <v>0.633653657579918</v>
      </c>
      <c r="Q40" s="32">
        <v>0.76056338028169</v>
      </c>
      <c r="R40" s="31">
        <v>-0.126909722701773</v>
      </c>
      <c r="S40" s="15">
        <v>0.561880120741699</v>
      </c>
      <c r="T40" s="16">
        <v>0.599105812220566</v>
      </c>
      <c r="U40" s="30">
        <v>-0.0372256914788673</v>
      </c>
      <c r="V40" s="16">
        <v>0.911392405063291</v>
      </c>
      <c r="W40" s="16">
        <v>0.922413793103448</v>
      </c>
      <c r="X40" s="16">
        <v>-0.0110213880401571</v>
      </c>
    </row>
    <row r="41" spans="6:24">
      <c r="F41" s="14" t="s">
        <v>26</v>
      </c>
      <c r="G41" s="15">
        <v>0.255702618980569</v>
      </c>
      <c r="H41" s="16">
        <v>0.263463569165787</v>
      </c>
      <c r="I41" s="30">
        <v>-0.00776095018521783</v>
      </c>
      <c r="J41" s="16">
        <v>0.475177304964539</v>
      </c>
      <c r="K41" s="16">
        <v>0.477545857052498</v>
      </c>
      <c r="L41" s="30">
        <v>-0.00236855208795939</v>
      </c>
      <c r="M41" s="43">
        <v>0.279173026224504</v>
      </c>
      <c r="N41" s="32">
        <v>0.436538461538462</v>
      </c>
      <c r="O41" s="33">
        <v>-0.157365435313958</v>
      </c>
      <c r="P41" s="31">
        <v>0.49696018827221</v>
      </c>
      <c r="Q41" s="32">
        <v>0.690140845070423</v>
      </c>
      <c r="R41" s="31">
        <v>-0.193180656798212</v>
      </c>
      <c r="S41" s="15">
        <v>0.473479948253558</v>
      </c>
      <c r="T41" s="16">
        <v>0.497764530551416</v>
      </c>
      <c r="U41" s="30">
        <v>-0.0242845822978582</v>
      </c>
      <c r="V41" s="16">
        <v>0.850632911392405</v>
      </c>
      <c r="W41" s="16">
        <v>0.836206896551724</v>
      </c>
      <c r="X41" s="16">
        <v>0.0144260148406809</v>
      </c>
    </row>
    <row r="42" spans="6:24">
      <c r="F42" s="17" t="s">
        <v>27</v>
      </c>
      <c r="G42" s="18">
        <v>0.337792171219375</v>
      </c>
      <c r="H42" s="19">
        <v>0.33086941217881</v>
      </c>
      <c r="I42" s="34">
        <v>0.0069227590405645</v>
      </c>
      <c r="J42" s="35">
        <v>0.675531914893617</v>
      </c>
      <c r="K42" s="36">
        <v>0.724225173940544</v>
      </c>
      <c r="L42" s="37">
        <v>-0.048693259046927</v>
      </c>
      <c r="M42" s="44">
        <v>0.348203135840155</v>
      </c>
      <c r="N42" s="36">
        <v>0.569230769230769</v>
      </c>
      <c r="O42" s="37">
        <v>-0.221027633390614</v>
      </c>
      <c r="P42" s="35">
        <v>0.726220827613258</v>
      </c>
      <c r="Q42" s="36">
        <v>0.929577464788732</v>
      </c>
      <c r="R42" s="35">
        <v>-0.203356637175475</v>
      </c>
      <c r="S42" s="15">
        <v>0.544631306597671</v>
      </c>
      <c r="T42" s="19">
        <v>0.546944858420268</v>
      </c>
      <c r="U42" s="34">
        <v>-0.00231355182259685</v>
      </c>
      <c r="V42" s="19">
        <v>0.89620253164557</v>
      </c>
      <c r="W42" s="19">
        <v>0.862068965517241</v>
      </c>
      <c r="X42" s="19">
        <v>0.0341335661283282</v>
      </c>
    </row>
    <row r="43" spans="6:24">
      <c r="F43" s="20" t="s">
        <v>58</v>
      </c>
      <c r="G43" s="21">
        <v>0.201492537313433</v>
      </c>
      <c r="H43" s="22">
        <v>0.200281590989088</v>
      </c>
      <c r="I43" s="38">
        <v>0.00121094632434449</v>
      </c>
      <c r="J43" s="39">
        <v>0.365469858156028</v>
      </c>
      <c r="K43" s="40">
        <v>0.400458570524984</v>
      </c>
      <c r="L43" s="41">
        <v>-0.0349887123689558</v>
      </c>
      <c r="M43" s="45">
        <v>0.216993894824476</v>
      </c>
      <c r="N43" s="46">
        <v>0.4375</v>
      </c>
      <c r="O43" s="47">
        <v>-0.220506105175524</v>
      </c>
      <c r="P43" s="39">
        <v>0.418586977838792</v>
      </c>
      <c r="Q43" s="40">
        <v>0.684859154929577</v>
      </c>
      <c r="R43" s="40">
        <v>-0.266272177090786</v>
      </c>
      <c r="S43" s="49">
        <v>0.280077619663648</v>
      </c>
      <c r="T43" s="40">
        <v>0.351527570789866</v>
      </c>
      <c r="U43" s="50">
        <v>-0.0714499511262178</v>
      </c>
      <c r="V43" s="39">
        <v>0.482911392405063</v>
      </c>
      <c r="W43" s="40">
        <v>0.579741379310345</v>
      </c>
      <c r="X43" s="40">
        <v>-0.0968299869052815</v>
      </c>
    </row>
  </sheetData>
  <mergeCells count="10">
    <mergeCell ref="G32:L32"/>
    <mergeCell ref="M32:R32"/>
    <mergeCell ref="S32:X32"/>
    <mergeCell ref="G33:I33"/>
    <mergeCell ref="J33:L33"/>
    <mergeCell ref="M33:O33"/>
    <mergeCell ref="P33:R33"/>
    <mergeCell ref="S33:U33"/>
    <mergeCell ref="V33:X33"/>
    <mergeCell ref="F32:F34"/>
  </mergeCells>
  <conditionalFormatting sqref="F39:F4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6.8" outlineLevelRow="2" outlineLevelCol="2"/>
  <sheetData>
    <row r="1" spans="1:1">
      <c r="A1" t="s">
        <v>59</v>
      </c>
    </row>
    <row r="2" ht="409.5" spans="2:3">
      <c r="B2" t="s">
        <v>60</v>
      </c>
      <c r="C2" s="1" t="s">
        <v>61</v>
      </c>
    </row>
    <row r="3" spans="2:3">
      <c r="B3" t="s">
        <v>62</v>
      </c>
      <c r="C3" t="s">
        <v>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Day-Night-gender</vt:lpstr>
      <vt:lpstr>Day-Night-age</vt:lpstr>
      <vt:lpstr>Day-Night-skin</vt:lpstr>
      <vt:lpstr>Day-night-overall</vt:lpstr>
      <vt:lpstr>_xltb_storage_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Li</dc:creator>
  <cp:lastModifiedBy>李欣悦</cp:lastModifiedBy>
  <dcterms:created xsi:type="dcterms:W3CDTF">2015-06-06T02:19:00Z</dcterms:created>
  <dcterms:modified xsi:type="dcterms:W3CDTF">2023-10-13T14:06:09Z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AF0C0F8DEF19C8AE4FDE28652196DA0C_42</vt:lpwstr>
  </property>
  <property fmtid="{D5CDD505-2E9C-101B-9397-08002B2CF9AE}" pid="3" name="KSOProductBuildVer">
    <vt:lpwstr>1033-6.1.0.8274</vt:lpwstr>
  </property>
</Properties>
</file>