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24226"/>
  <mc:AlternateContent xmlns:mc="http://schemas.openxmlformats.org/markup-compatibility/2006">
    <mc:Choice Requires="x15">
      <x15ac:absPath xmlns:x15ac="http://schemas.microsoft.com/office/spreadsheetml/2010/11/ac" url="https://oworkspace.sharepoint.com/sites/ITA/Class Material/2016 Summer/1st Refresher Training/"/>
    </mc:Choice>
  </mc:AlternateContent>
  <bookViews>
    <workbookView xWindow="0" yWindow="0" windowWidth="7650" windowHeight="7500"/>
  </bookViews>
  <sheets>
    <sheet name="Overall" sheetId="13" r:id="rId1"/>
    <sheet name="Team" sheetId="2" r:id="rId2"/>
    <sheet name="Project-Office365" sheetId="7" r:id="rId3"/>
    <sheet name="Project-DMA" sheetId="11" r:id="rId4"/>
    <sheet name="Project-GSP" sheetId="12" r:id="rId5"/>
    <sheet name="Project-TNM" sheetId="8" r:id="rId6"/>
    <sheet name="Project-DOCU" sheetId="9" r:id="rId7"/>
    <sheet name="Project-CS" sheetId="10" r:id="rId8"/>
  </sheets>
  <definedNames>
    <definedName name="_xlnm._FilterDatabase" localSheetId="0" hidden="1">Overall!$B$3:$F$42</definedName>
  </definedNames>
  <calcPr calcId="171026"/>
</workbook>
</file>

<file path=xl/calcChain.xml><?xml version="1.0" encoding="utf-8"?>
<calcChain xmlns="http://schemas.openxmlformats.org/spreadsheetml/2006/main">
  <c r="S43" i="13" l="1"/>
  <c r="R43" i="13"/>
  <c r="Q43" i="13"/>
  <c r="P43" i="13"/>
  <c r="O43" i="13"/>
  <c r="N43" i="13"/>
  <c r="M43" i="13"/>
  <c r="L43" i="13"/>
  <c r="K43" i="13"/>
  <c r="B43" i="13"/>
  <c r="T42" i="13"/>
  <c r="T41" i="13"/>
  <c r="T40" i="13"/>
  <c r="T39" i="13"/>
  <c r="T37" i="13"/>
  <c r="T34" i="13"/>
  <c r="T36" i="13"/>
  <c r="T35" i="13"/>
  <c r="T33" i="13"/>
  <c r="T38" i="13"/>
  <c r="T32" i="13"/>
  <c r="T31" i="13"/>
  <c r="T30" i="13"/>
  <c r="T29" i="13"/>
  <c r="T28" i="13"/>
  <c r="T27" i="13"/>
  <c r="T26" i="13"/>
  <c r="T25" i="13"/>
  <c r="T24" i="13"/>
  <c r="T23" i="13"/>
  <c r="T17" i="13"/>
  <c r="T22" i="13"/>
  <c r="T21" i="13"/>
  <c r="T20" i="13"/>
  <c r="T19" i="13"/>
  <c r="T18" i="13"/>
  <c r="T16" i="13"/>
  <c r="T15" i="13"/>
  <c r="T14" i="13"/>
  <c r="T13" i="13"/>
  <c r="T12" i="13"/>
  <c r="T11" i="13"/>
  <c r="T10" i="13"/>
  <c r="T9" i="13"/>
  <c r="T8" i="13"/>
  <c r="T7" i="13"/>
  <c r="T6" i="13"/>
  <c r="T5" i="13"/>
  <c r="T4" i="13"/>
  <c r="U43" i="13" l="1"/>
</calcChain>
</file>

<file path=xl/comments1.xml><?xml version="1.0" encoding="utf-8"?>
<comments xmlns="http://schemas.openxmlformats.org/spreadsheetml/2006/main">
  <authors>
    <author>RACHEL DAN (BA-ISD-OOCLL/ZHA)</author>
  </authors>
  <commentList>
    <comment ref="Q3" authorId="0" shapeId="0">
      <text>
        <r>
          <rPr>
            <b/>
            <sz val="9"/>
            <color indexed="81"/>
            <rFont val="Tahoma"/>
            <family val="2"/>
          </rPr>
          <t>RACHEL DAN (BA-ISD-OOCLL/ZHA):</t>
        </r>
        <r>
          <rPr>
            <sz val="9"/>
            <color indexed="81"/>
            <rFont val="Tahoma"/>
            <family val="2"/>
          </rPr>
          <t xml:space="preserve">
- Relax  SC filing for FMC contracts</t>
        </r>
      </text>
    </comment>
  </commentList>
</comments>
</file>

<file path=xl/sharedStrings.xml><?xml version="1.0" encoding="utf-8"?>
<sst xmlns="http://schemas.openxmlformats.org/spreadsheetml/2006/main" count="521" uniqueCount="222">
  <si>
    <t>Refresher Training</t>
  </si>
  <si>
    <t>2016 Summer Class</t>
  </si>
  <si>
    <t xml:space="preserve">No. </t>
  </si>
  <si>
    <t>English Name</t>
  </si>
  <si>
    <t>Class</t>
  </si>
  <si>
    <t>Teacher</t>
  </si>
  <si>
    <t>Team</t>
  </si>
  <si>
    <t>Oracle+SQL Performance Tuning</t>
  </si>
  <si>
    <t>Benchmarking OOCL Performance</t>
  </si>
  <si>
    <t>TNM SC</t>
  </si>
  <si>
    <t>Neptune Zheng</t>
  </si>
  <si>
    <t>Tommy Chen</t>
  </si>
  <si>
    <t>B2B</t>
  </si>
  <si>
    <t>Alex Yu</t>
  </si>
  <si>
    <t>Leo Wu</t>
  </si>
  <si>
    <t>Avril Li</t>
  </si>
  <si>
    <t>Dante Jiang</t>
  </si>
  <si>
    <t>CSDEV</t>
  </si>
  <si>
    <t>Sam He</t>
  </si>
  <si>
    <t>Goldsea Lin</t>
  </si>
  <si>
    <t>Y</t>
  </si>
  <si>
    <t>Frank Xu</t>
  </si>
  <si>
    <t>Henry Mi</t>
  </si>
  <si>
    <t>Jessy Hong</t>
  </si>
  <si>
    <t>Labin Lin</t>
  </si>
  <si>
    <t>Benny Fang</t>
  </si>
  <si>
    <t>Pomo Ye</t>
  </si>
  <si>
    <t>Richard Li</t>
  </si>
  <si>
    <t>Stark Xiao</t>
  </si>
  <si>
    <t>Swindy Liang</t>
  </si>
  <si>
    <t>Charlie Lai</t>
  </si>
  <si>
    <t>Burgess Lai</t>
  </si>
  <si>
    <t>CSOPC</t>
  </si>
  <si>
    <t>Stephan Du</t>
  </si>
  <si>
    <t>Eve Wang</t>
  </si>
  <si>
    <t>EUC</t>
  </si>
  <si>
    <t>Nono Zeng</t>
  </si>
  <si>
    <t>Rickon Chen</t>
  </si>
  <si>
    <t>Wesley Wang</t>
  </si>
  <si>
    <t>Freedy Huang</t>
  </si>
  <si>
    <t>FWK</t>
  </si>
  <si>
    <t>Emma Ma</t>
  </si>
  <si>
    <t>DMA</t>
  </si>
  <si>
    <t>Hyman Ding</t>
  </si>
  <si>
    <t>Josia Chan</t>
  </si>
  <si>
    <t>Grace Zhuang</t>
  </si>
  <si>
    <t>GQA</t>
  </si>
  <si>
    <t>Hana Li</t>
  </si>
  <si>
    <t>Renee Cai</t>
  </si>
  <si>
    <t>Vicky C liu</t>
  </si>
  <si>
    <t>IRIS Supp</t>
  </si>
  <si>
    <t>Aaron Mei</t>
  </si>
  <si>
    <t>IRIS-4 DOCU</t>
  </si>
  <si>
    <t>Elathen Zheng</t>
  </si>
  <si>
    <t>Diana Qiao</t>
  </si>
  <si>
    <t>Garfield Dai</t>
  </si>
  <si>
    <t>Jonas R C Yu</t>
  </si>
  <si>
    <t>Tmac Zhou</t>
  </si>
  <si>
    <t>Hyman Chen</t>
  </si>
  <si>
    <t>IRIS-4 SHP</t>
  </si>
  <si>
    <t>Sam Huang</t>
  </si>
  <si>
    <t>Yam Cheng</t>
  </si>
  <si>
    <t>IRIS-4 OPS</t>
  </si>
  <si>
    <t>Bart Liu</t>
  </si>
  <si>
    <t>IRIS-4 Planning</t>
  </si>
  <si>
    <t>Cat Lin</t>
  </si>
  <si>
    <t>Grand Chung</t>
  </si>
  <si>
    <t>Jimmy Jiang</t>
  </si>
  <si>
    <t>Joe Wu</t>
  </si>
  <si>
    <t>Lucas Luo</t>
  </si>
  <si>
    <t>Demi Xue</t>
  </si>
  <si>
    <t>MBC</t>
  </si>
  <si>
    <t>Kinva He</t>
  </si>
  <si>
    <t>Nathan Lei</t>
  </si>
  <si>
    <t>UCD</t>
  </si>
  <si>
    <t>Sunvin Liu</t>
  </si>
  <si>
    <t>Assigned</t>
  </si>
  <si>
    <t>Hunter Chen</t>
  </si>
  <si>
    <t>Leni Lan</t>
  </si>
  <si>
    <t>Yellow Huang</t>
  </si>
  <si>
    <t>Bosco Suen</t>
  </si>
  <si>
    <t>BA</t>
  </si>
  <si>
    <t>Sponsor</t>
    <phoneticPr fontId="8" type="noConversion"/>
  </si>
  <si>
    <t>Dev Leader</t>
    <phoneticPr fontId="8" type="noConversion"/>
  </si>
  <si>
    <t>Introduction</t>
    <phoneticPr fontId="8" type="noConversion"/>
  </si>
  <si>
    <t>Project Name</t>
    <phoneticPr fontId="8" type="noConversion"/>
  </si>
  <si>
    <t>Definition of Done</t>
    <phoneticPr fontId="8" type="noConversion"/>
  </si>
  <si>
    <t>Project Demo</t>
  </si>
  <si>
    <t>Office Intelligence Analytics</t>
  </si>
  <si>
    <t>• Measure the Office 365 resource utilization, examples: - Skype For Business usage
• Measure the Conference room utilization after Skype for business rollout down to PC  
i. Objective: improve the conference room utilization, or even able to release the conference room area for other purpose
• Measure cross region video/audio conference effectiveness 
i. Objective: reduce the business travel
• Measure the video/audio conference reliability or user satisfaction 
i. Objective: Based on the session Start Time and End Time period, if the user have many start time for the meeting, then we can assume have many retry. This may due to reliability or usability issue.
• Learning Opportunities: - Data management and data query on the Hadoop big data platform and build the data visualization based on the user specific requirements</t>
  </si>
  <si>
    <t> FMC simplifies service contract amendment rule</t>
  </si>
  <si>
    <t> Grand Chung</t>
  </si>
  <si>
    <t> Cat Lin</t>
  </si>
  <si>
    <t xml:space="preserve">FMC has new process to allow service contract amendment take effect immediately as long as carriers or NVOCCs file with the agency up to 30 days after the change are make. Carriers and NVOs also has additional time to correct technical data transmission errors from 48 hours to 30 days and service contract errors from 45 days to 180 days. 
To let customer benefit for the new process, we will change our SC filed process.
Initial plan as below:
1) Allow no signature can be filed
2) Support update e-filing status for manual file case
3) Support trigger e-filing when SC is filed status but not e-filing
4) BW job to scan SC filed but not e-filing for FMC SCs
</t>
  </si>
  <si>
    <t xml:space="preserve"> SC can be filed for the new process. </t>
  </si>
  <si>
    <t>Josia Chan [DMA]</t>
  </si>
  <si>
    <t> Benchmarking OOCL Performance in the market</t>
  </si>
  <si>
    <t>Hyman Ding (1st - 2nd week) 
Nicole Nie (3rd week)</t>
  </si>
  <si>
    <t xml:space="preserve">The purpose of this project is to benchmark OOCL performance by collecting external data, explore &amp; analysis any factor has potential influence with OOCL’s performance. 
The project covers both data preparation and storytelling via visualization.
For data preparation, it’s an end-to-end process that from external data collection(crawler from external source, miscellaneous media and OOCL shipment data to data lake, then modeling data &amp; proceed development to get data ready in Hadoop.
Build data visualization in Spotfire, highlight the business findings if any.
For trainees, they can have experience on entire process of data preparation &amp; analysis, domain knowledge, data modeling and visualization.
</t>
  </si>
  <si>
    <t xml:space="preserve">1. Benchmark data by Data collection, preparation, to get the source data in good order in Hadoop;
2. Set up information link connection Hadoop, present OOCL performance via Spotfire visualization at different dimensions.
</t>
  </si>
  <si>
    <t> IRIS4 DSH task processing &amp; VDC productivity prediction</t>
  </si>
  <si>
    <t> Elathen Zheng</t>
  </si>
  <si>
    <t xml:space="preserve"> Yellow Huang, Dante Jiang </t>
  </si>
  <si>
    <t xml:space="preserve">Project background:     
‘DSH’ stands for the ‘dashboard’ module of IRIS4, it provides task viewing &amp; taking function to VDC users. Normally a large job(e.g. B/L creation) will be broken down into multiple small tasks(e.g. B/L coding / B/L formatting / …). VDC users can take the ownership of tasks based on their skills. Moreover, DSH will also store the effort each VDC user paid / which skill is used / task details in DB as historical data.
The purpose of this project is to use some machine learning mechanisms to train a model by DSH historical data. This model can be based on VDC human resource &amp; task pool to predict the effort needed to accomplish the (remaining)tasks.
Skill background needed:
1. DSH business knowledge(at least the flow / DB tables meaning)
2. Machine learning knowledge.
3. Python.
4. The ML tools of Python(scikit-learn/pandas/…)
5. Data visualization(JS/D3/…)
</t>
  </si>
  <si>
    <t xml:space="preserve">(Basic) A model that can take realtime VDC human resources &amp; task pool as input, to calculate the estimated effort as output and give a display of the result.
(Advanced) Build an automatic task assignment model which can maximize the efficiency, based on the model in (Basic).
</t>
  </si>
  <si>
    <t> ACZ BR revamp</t>
  </si>
  <si>
    <t> Goldsea Lin</t>
  </si>
  <si>
    <t> Phoeny Liu (Primary) / Tingting Zhang</t>
  </si>
  <si>
    <t xml:space="preserve">The revamp project aims to reduce the size of the Booking Request form in both OOCL and COSCON ACZ by using new technologies, and re-design the self-adapting UI for different types of devices to improve customer experiences &amp; operations.  Currently, lots of customers are still in poor speed network environments, such as South America, Africa, even Europe. Users complain that they frequently encountered response time &amp; network issues in the Booking submission, and impacted to their business.  So the major target of revamp is to reduce data loading and improve the response time under worst network case. Besides it, Current UI design is outdated style by using old technic decade ago. The usability is not good, And look and feel is  not nice looking. As a user, Anyone prefer to less input to submit the form to improve the efficiency. Especially for those users who have more bookings each day. The revamped booking request form should be able to move quickly by keyboard and fill in less by user, So as to improve user input time. For COSCON ACZ BR, it also has one critical issue which hasn’t been resolved yet. That is missing data issue when user submit the booking request. Per developer’s checking and troubleshooting for long time, that’s due to JSF technical drawback. To minimize the business risk, the revamp scope limited only on UI layer. All the backend logic will reuse current coding.
</t>
  </si>
  <si>
    <t xml:space="preserve">1. Re-design the UI of booking request form for OOCL and COSCON ACZ.
2. Package APIs or micro services based on existing backend logic services.
</t>
  </si>
  <si>
    <t>Tutor</t>
  </si>
  <si>
    <t>Team Leader</t>
  </si>
  <si>
    <t>ZHA/HKG 
Manager</t>
  </si>
  <si>
    <t>SWAT</t>
    <phoneticPr fontId="9" type="noConversion"/>
  </si>
  <si>
    <t>External Training-
Batch 1</t>
    <phoneticPr fontId="9" type="noConversion"/>
  </si>
  <si>
    <t>External Traing-
Batch 2</t>
    <phoneticPr fontId="9" type="noConversion"/>
  </si>
  <si>
    <t>Not Assigned</t>
    <phoneticPr fontId="9" type="noConversion"/>
  </si>
  <si>
    <t>Jackson Ou</t>
  </si>
  <si>
    <t>David Liang</t>
  </si>
  <si>
    <t>Ralph Ho</t>
  </si>
  <si>
    <t>Y</t>
    <phoneticPr fontId="9" type="noConversion"/>
  </si>
  <si>
    <t>Y</t>
    <phoneticPr fontId="9" type="noConversion"/>
  </si>
  <si>
    <t>Cristina Li</t>
  </si>
  <si>
    <t>Rachel Dan</t>
  </si>
  <si>
    <t>Linda Ko</t>
  </si>
  <si>
    <t>P</t>
    <phoneticPr fontId="9" type="noConversion"/>
  </si>
  <si>
    <t>Elvis Tam</t>
  </si>
  <si>
    <t>Andrew Liu</t>
  </si>
  <si>
    <t>Zhike Xu</t>
  </si>
  <si>
    <t>Nickey Liang</t>
  </si>
  <si>
    <t>Lames Zeng</t>
  </si>
  <si>
    <t>Yes</t>
  </si>
  <si>
    <t>Corleone Gu</t>
  </si>
  <si>
    <t>Bruce Xiao</t>
  </si>
  <si>
    <t>Jeff Lin</t>
  </si>
  <si>
    <t>Y</t>
    <phoneticPr fontId="9" type="noConversion"/>
  </si>
  <si>
    <t>Jim Chen</t>
  </si>
  <si>
    <t>Ben X B Li</t>
  </si>
  <si>
    <t>Eric Han</t>
  </si>
  <si>
    <t>Yongbing Li</t>
  </si>
  <si>
    <t>Phoebe Ho</t>
  </si>
  <si>
    <t>Euphemia Wei</t>
  </si>
  <si>
    <t>Tony Wu</t>
  </si>
  <si>
    <t>Tony Zhou</t>
  </si>
  <si>
    <t>Ben Pang</t>
  </si>
  <si>
    <t>Saber Zhao</t>
  </si>
  <si>
    <t>Alex Hu</t>
  </si>
  <si>
    <t>Dicksam Feng</t>
  </si>
  <si>
    <t>Frankie Zhu</t>
  </si>
  <si>
    <t>Gary Zhuo</t>
  </si>
  <si>
    <t>Amy Yao</t>
  </si>
  <si>
    <t>Carol Choi</t>
  </si>
  <si>
    <t>Vincent Fu</t>
  </si>
  <si>
    <t>Heather Liu</t>
  </si>
  <si>
    <t>Chris Chen</t>
  </si>
  <si>
    <t>Renwill Yang</t>
  </si>
  <si>
    <t>Qutty Yang</t>
  </si>
  <si>
    <t>Ume Yuan</t>
  </si>
  <si>
    <t>Ella yao</t>
  </si>
  <si>
    <t>Zach Sha</t>
    <phoneticPr fontId="1" type="noConversion"/>
  </si>
  <si>
    <t>Thomas Mai</t>
  </si>
  <si>
    <t>Young Zhang</t>
  </si>
  <si>
    <t>Karl Liu</t>
  </si>
  <si>
    <t>Aggie Pang</t>
  </si>
  <si>
    <t>Ailsa Guo</t>
  </si>
  <si>
    <t>Simon Z Wong</t>
  </si>
  <si>
    <t>Doris Zhang</t>
  </si>
  <si>
    <t>Sunny Wu</t>
  </si>
  <si>
    <t>Henry He</t>
  </si>
  <si>
    <t>Derek Lin</t>
  </si>
  <si>
    <t>Eddy Xie</t>
  </si>
  <si>
    <t>Rita Lim</t>
  </si>
  <si>
    <t>Witta Chen</t>
  </si>
  <si>
    <t>Leonard Jiang</t>
  </si>
  <si>
    <t>Alex M C Chan</t>
  </si>
  <si>
    <t>Jeremy Gan</t>
  </si>
  <si>
    <t>Legend Lan</t>
  </si>
  <si>
    <t>Rex Man</t>
  </si>
  <si>
    <t>Denny Zhang</t>
  </si>
  <si>
    <t>Alan Lai</t>
  </si>
  <si>
    <t>Rebecca W J Chen</t>
  </si>
  <si>
    <t>Zoe Zhong</t>
  </si>
  <si>
    <t>Rebecca Lam</t>
  </si>
  <si>
    <t>Jonas Yu</t>
  </si>
  <si>
    <t>Trainer: Amazon</t>
    <phoneticPr fontId="9" type="noConversion"/>
  </si>
  <si>
    <t>Project Leader</t>
    <phoneticPr fontId="9" type="noConversion"/>
  </si>
  <si>
    <t>Project Sponsor</t>
    <phoneticPr fontId="9" type="noConversion"/>
  </si>
  <si>
    <t>Teacher</t>
    <phoneticPr fontId="9" type="noConversion"/>
  </si>
  <si>
    <t>Tommy Chen</t>
    <phoneticPr fontId="9" type="noConversion"/>
  </si>
  <si>
    <t>Rachel</t>
    <phoneticPr fontId="9" type="noConversion"/>
  </si>
  <si>
    <t>Charlie</t>
    <phoneticPr fontId="9" type="noConversion"/>
  </si>
  <si>
    <t>Leo</t>
    <phoneticPr fontId="9" type="noConversion"/>
  </si>
  <si>
    <t>Dante Jiang</t>
    <phoneticPr fontId="9" type="noConversion"/>
  </si>
  <si>
    <t>Killua Luo</t>
  </si>
  <si>
    <t>Andy Xiao</t>
  </si>
  <si>
    <t>Trainer: Vendor</t>
  </si>
  <si>
    <t>P means part-time</t>
  </si>
  <si>
    <t>6 seats for HKIE</t>
  </si>
  <si>
    <t>5 seats for HKIE</t>
  </si>
  <si>
    <t> IRIS4 DSH</t>
  </si>
  <si>
    <t>Tradelane scope rule</t>
  </si>
  <si>
    <t>Office 365</t>
  </si>
  <si>
    <t>Jacky Zhang</t>
  </si>
  <si>
    <t>Benny Fang, 
Same He</t>
  </si>
  <si>
    <t>Team Size</t>
  </si>
  <si>
    <r>
      <t xml:space="preserve">May 31- Jun 2
</t>
    </r>
    <r>
      <rPr>
        <b/>
        <sz val="9"/>
        <color rgb="FF0000FF"/>
        <rFont val="Arial"/>
        <family val="2"/>
      </rPr>
      <t>3 Days</t>
    </r>
  </si>
  <si>
    <r>
      <t xml:space="preserve">Jun 5-7 am
</t>
    </r>
    <r>
      <rPr>
        <b/>
        <sz val="9"/>
        <color rgb="FF0000FF"/>
        <rFont val="Arial"/>
        <family val="2"/>
      </rPr>
      <t>2.5 Days</t>
    </r>
  </si>
  <si>
    <r>
      <t xml:space="preserve">Jun 7pm -9
</t>
    </r>
    <r>
      <rPr>
        <b/>
        <sz val="9"/>
        <color rgb="FF0000FF"/>
        <rFont val="Arial"/>
        <family val="2"/>
      </rPr>
      <t>2.5 Days</t>
    </r>
  </si>
  <si>
    <r>
      <t xml:space="preserve">Jun 12-30
</t>
    </r>
    <r>
      <rPr>
        <b/>
        <sz val="9"/>
        <color rgb="FF0000FF"/>
        <rFont val="Arial"/>
        <family val="2"/>
      </rPr>
      <t>15 Days</t>
    </r>
  </si>
  <si>
    <t>Copy To</t>
  </si>
  <si>
    <t>Simon Z Wang</t>
  </si>
  <si>
    <t>Jason liu</t>
  </si>
  <si>
    <t>Hyman Ding
Nicole Nie</t>
  </si>
  <si>
    <t>Phoeny Liu
Tingting Zhang</t>
  </si>
  <si>
    <t xml:space="preserve">Bosco Suen
</t>
  </si>
  <si>
    <t>Hunter Chen
Jason Ding</t>
  </si>
  <si>
    <t xml:space="preserve">GSP – Trade Lane Scope Rule Maintenance function </t>
    <phoneticPr fontId="8" type="noConversion"/>
  </si>
  <si>
    <t>Rita Lim</t>
    <phoneticPr fontId="8" type="noConversion"/>
  </si>
  <si>
    <t>Leni Lan</t>
    <phoneticPr fontId="8" type="noConversion"/>
  </si>
  <si>
    <t xml:space="preserve">The purpose of this project is to
- provide a maintenance function for trade user to setup/update trade lane rules, replace backend update process which consume support’s effort, eliminate manual handling error
 </t>
    <phoneticPr fontId="8" type="noConversion"/>
  </si>
  <si>
    <t xml:space="preserve">Following components/features available, support user operation accurately:
1.       Maintenance function with UI display details, enable editing
2.       UI layout follow IRIS-4 standard
3.       With validation/user access control
4.       Validate user captured information against defined checking criteria/rules (e.g. duplication, conflict)
5.       Store information to DB and cache
6.       Response time conform to IRIS-4 guideline (update, enquiry within x seconds…)
7.       Build test scripts cover regression test scope </t>
    <phoneticPr fontId="8" type="noConversion"/>
  </si>
  <si>
    <t>Jun 21 (First)
Jun 30 (Final)</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</si>
</sst>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宋体"/>
      <family val="2"/>
      <scheme val="minor"/>
    </font>
    <font>
      <sz val="11"/>
      <color theme="1"/>
      <name val="宋体"/>
      <family val="2"/>
      <scheme val="minor"/>
    </font>
    <font>
      <b/>
      <sz val="10"/>
      <color theme="1"/>
      <name val="Arial"/>
      <family val="2"/>
    </font>
    <font>
      <sz val="10"/>
      <color theme="1"/>
      <name val="Arial"/>
      <family val="2"/>
    </font>
    <font>
      <sz val="9"/>
      <color indexed="81"/>
      <name val="Tahoma"/>
      <family val="2"/>
    </font>
    <font>
      <b/>
      <sz val="9"/>
      <color indexed="81"/>
      <name val="Tahoma"/>
      <family val="2"/>
    </font>
    <font>
      <b/>
      <sz val="10"/>
      <name val="Arial"/>
      <family val="2"/>
    </font>
    <font>
      <sz val="10"/>
      <name val="Arial"/>
      <family val="2"/>
    </font>
    <font>
      <sz val="9"/>
      <name val="宋体"/>
      <family val="3"/>
      <charset val="134"/>
      <scheme val="minor"/>
    </font>
    <font>
      <b/>
      <sz val="10"/>
      <color theme="9" tint="-0.249977111117893"/>
      <name val="Arial"/>
      <family val="2"/>
    </font>
    <font>
      <u/>
      <sz val="11"/>
      <color theme="10"/>
      <name val="宋体"/>
      <family val="2"/>
      <scheme val="minor"/>
    </font>
    <font>
      <b/>
      <sz val="10"/>
      <color rgb="FF0000FF"/>
      <name val="Arial"/>
      <family val="2"/>
    </font>
    <font>
      <sz val="9"/>
      <color theme="1"/>
      <name val="Arial"/>
      <family val="2"/>
    </font>
    <font>
      <b/>
      <sz val="9"/>
      <color rgb="FF0000FF"/>
      <name val="Arial"/>
      <family val="2"/>
    </font>
    <font>
      <b/>
      <sz val="9"/>
      <color theme="1"/>
      <name val="Arial"/>
      <family val="2"/>
    </font>
    <font>
      <b/>
      <sz val="9"/>
      <name val="Arial"/>
      <family val="2"/>
    </font>
    <font>
      <b/>
      <sz val="9"/>
      <color theme="0"/>
      <name val="Arial"/>
      <family val="2"/>
    </font>
    <font>
      <u/>
      <sz val="9"/>
      <color theme="10"/>
      <name val="宋体"/>
      <family val="2"/>
      <scheme val="minor"/>
    </font>
    <font>
      <sz val="9"/>
      <name val="Arial"/>
      <family val="2"/>
    </font>
    <font>
      <b/>
      <sz val="9"/>
      <color rgb="FF0000FF"/>
      <name val="宋体"/>
      <family val="3"/>
      <charset val="134"/>
    </font>
    <font>
      <sz val="10"/>
      <color rgb="FF1A1A1A"/>
      <name val="Arial"/>
      <family val="2"/>
    </font>
    <font>
      <sz val="8"/>
      <color rgb="FFFF0000"/>
      <name val="Arial"/>
      <family val="2"/>
    </font>
  </fonts>
  <fills count="5">
    <fill>
      <patternFill patternType="none"/>
    </fill>
    <fill>
      <patternFill patternType="gray125"/>
    </fill>
    <fill>
      <patternFill patternType="solid">
        <fgColor theme="9" tint="0.39997558519241921"/>
        <bgColor indexed="64"/>
      </patternFill>
    </fill>
    <fill>
      <patternFill patternType="solid">
        <fgColor theme="9" tint="-0.499984740745262"/>
        <bgColor indexed="64"/>
      </patternFill>
    </fill>
    <fill>
      <patternFill patternType="solid">
        <fgColor theme="6" tint="0.399975585192419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61">
    <xf numFmtId="0" fontId="0" fillId="0" borderId="0" xfId="0"/>
    <xf numFmtId="0" fontId="3" fillId="0" borderId="1" xfId="0" applyFont="1" applyBorder="1" applyAlignment="1">
      <alignment horizontal="left" vertical="top"/>
    </xf>
    <xf numFmtId="0" fontId="7" fillId="0" borderId="1" xfId="0" applyFont="1" applyFill="1" applyBorder="1" applyAlignment="1">
      <alignment horizontal="left"/>
    </xf>
    <xf numFmtId="0" fontId="6" fillId="2" borderId="2" xfId="0" applyFont="1" applyFill="1" applyBorder="1" applyAlignment="1">
      <alignment horizontal="center" vertical="center" wrapText="1"/>
    </xf>
    <xf numFmtId="0" fontId="3" fillId="0" borderId="0" xfId="0" applyFont="1" applyAlignment="1">
      <alignment horizontal="left"/>
    </xf>
    <xf numFmtId="0" fontId="3" fillId="0" borderId="0" xfId="0" applyFont="1" applyAlignment="1">
      <alignment horizontal="right"/>
    </xf>
    <xf numFmtId="0" fontId="3" fillId="0" borderId="0" xfId="0" applyFont="1" applyAlignment="1"/>
    <xf numFmtId="0" fontId="3" fillId="0" borderId="0" xfId="0" applyFont="1" applyAlignment="1">
      <alignment horizontal="left" vertical="center" wrapText="1"/>
    </xf>
    <xf numFmtId="0" fontId="2" fillId="0" borderId="0" xfId="0" applyFont="1" applyAlignment="1">
      <alignment horizontal="center"/>
    </xf>
    <xf numFmtId="0" fontId="3" fillId="0" borderId="0" xfId="0" applyFont="1" applyAlignment="1">
      <alignment horizontal="center"/>
    </xf>
    <xf numFmtId="0" fontId="7" fillId="0" borderId="2" xfId="0" applyFont="1" applyFill="1" applyBorder="1" applyAlignment="1">
      <alignment horizontal="left"/>
    </xf>
    <xf numFmtId="0" fontId="7" fillId="0" borderId="3" xfId="0" applyFont="1" applyFill="1" applyBorder="1" applyAlignment="1">
      <alignment horizontal="left"/>
    </xf>
    <xf numFmtId="0" fontId="3" fillId="0" borderId="0" xfId="0" applyFont="1" applyAlignment="1">
      <alignment horizontal="left" vertical="top"/>
    </xf>
    <xf numFmtId="0" fontId="2" fillId="0" borderId="0" xfId="0" applyFont="1" applyAlignment="1">
      <alignment horizontal="left" vertical="top"/>
    </xf>
    <xf numFmtId="0" fontId="2" fillId="0" borderId="1" xfId="0" applyFont="1" applyBorder="1" applyAlignment="1">
      <alignment horizontal="left" vertical="top"/>
    </xf>
    <xf numFmtId="0" fontId="3" fillId="0" borderId="1" xfId="0" applyFont="1" applyBorder="1" applyAlignment="1">
      <alignment horizontal="left" vertical="top" wrapText="1"/>
    </xf>
    <xf numFmtId="0" fontId="11" fillId="2" borderId="3" xfId="0" applyFont="1" applyFill="1" applyBorder="1" applyAlignment="1">
      <alignment horizontal="center"/>
    </xf>
    <xf numFmtId="0" fontId="12" fillId="0" borderId="0" xfId="0" applyFont="1" applyAlignment="1">
      <alignment horizontal="left"/>
    </xf>
    <xf numFmtId="0" fontId="12" fillId="0" borderId="0" xfId="0" applyFont="1" applyAlignment="1">
      <alignment horizontal="right"/>
    </xf>
    <xf numFmtId="0" fontId="12" fillId="0" borderId="0" xfId="0" applyFont="1" applyAlignment="1"/>
    <xf numFmtId="0" fontId="14" fillId="0" borderId="1" xfId="0" applyFont="1" applyBorder="1" applyAlignment="1">
      <alignment horizontal="center" wrapText="1"/>
    </xf>
    <xf numFmtId="0" fontId="15" fillId="2"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16" fillId="3" borderId="2" xfId="0" applyFont="1" applyFill="1" applyBorder="1" applyAlignment="1">
      <alignment horizontal="center" vertical="center" wrapText="1"/>
    </xf>
    <xf numFmtId="0" fontId="17" fillId="2" borderId="2" xfId="1" applyFont="1" applyFill="1" applyBorder="1" applyAlignment="1">
      <alignment horizontal="center" vertical="center" wrapText="1"/>
    </xf>
    <xf numFmtId="0" fontId="18" fillId="0" borderId="1" xfId="0" applyFont="1" applyFill="1" applyBorder="1" applyAlignment="1">
      <alignment horizontal="left" vertical="top"/>
    </xf>
    <xf numFmtId="0" fontId="18" fillId="0" borderId="7" xfId="0" applyFont="1" applyFill="1" applyBorder="1" applyAlignment="1">
      <alignment horizontal="left" vertical="top"/>
    </xf>
    <xf numFmtId="0" fontId="18" fillId="0" borderId="1" xfId="0" applyFont="1" applyFill="1" applyBorder="1" applyAlignment="1">
      <alignment horizontal="right" vertical="top"/>
    </xf>
    <xf numFmtId="0" fontId="18" fillId="0" borderId="1" xfId="0" applyFont="1" applyFill="1" applyBorder="1" applyAlignment="1">
      <alignment horizontal="left"/>
    </xf>
    <xf numFmtId="0" fontId="18" fillId="0" borderId="1" xfId="0" applyFont="1" applyFill="1" applyBorder="1" applyAlignment="1">
      <alignment horizontal="center"/>
    </xf>
    <xf numFmtId="0" fontId="18" fillId="0" borderId="1" xfId="0" applyFont="1" applyFill="1" applyBorder="1" applyAlignment="1">
      <alignment horizontal="right"/>
    </xf>
    <xf numFmtId="0" fontId="15" fillId="0" borderId="1" xfId="0" applyFont="1" applyFill="1" applyBorder="1" applyAlignment="1">
      <alignment horizontal="center"/>
    </xf>
    <xf numFmtId="0" fontId="12" fillId="0" borderId="1" xfId="0" applyFont="1" applyFill="1" applyBorder="1"/>
    <xf numFmtId="0" fontId="12" fillId="0" borderId="1" xfId="0" applyFont="1" applyBorder="1" applyAlignment="1">
      <alignment vertical="center"/>
    </xf>
    <xf numFmtId="0" fontId="18" fillId="0" borderId="2" xfId="0" applyFont="1" applyFill="1" applyBorder="1" applyAlignment="1">
      <alignment horizontal="left" vertical="top"/>
    </xf>
    <xf numFmtId="0" fontId="12" fillId="0" borderId="1" xfId="0" applyFont="1" applyBorder="1" applyAlignment="1">
      <alignment horizontal="center"/>
    </xf>
    <xf numFmtId="0" fontId="18" fillId="0" borderId="6" xfId="0" applyFont="1" applyFill="1" applyBorder="1" applyAlignment="1">
      <alignment horizontal="left" vertical="top"/>
    </xf>
    <xf numFmtId="0" fontId="18" fillId="0" borderId="3" xfId="0" applyFont="1" applyFill="1" applyBorder="1" applyAlignment="1">
      <alignment horizontal="right" vertical="top"/>
    </xf>
    <xf numFmtId="0" fontId="18" fillId="0" borderId="3" xfId="0" applyFont="1" applyFill="1" applyBorder="1" applyAlignment="1">
      <alignment horizontal="left"/>
    </xf>
    <xf numFmtId="0" fontId="18" fillId="0" borderId="3" xfId="0" applyFont="1" applyFill="1" applyBorder="1" applyAlignment="1">
      <alignment horizontal="left" vertical="top"/>
    </xf>
    <xf numFmtId="0" fontId="15" fillId="2" borderId="1" xfId="0" applyFont="1" applyFill="1" applyBorder="1" applyAlignment="1">
      <alignment horizontal="center"/>
    </xf>
    <xf numFmtId="0" fontId="13" fillId="2" borderId="1" xfId="0" applyFont="1" applyFill="1" applyBorder="1" applyAlignment="1">
      <alignment horizontal="center"/>
    </xf>
    <xf numFmtId="0" fontId="14" fillId="0" borderId="1" xfId="0" applyFont="1" applyBorder="1" applyAlignment="1"/>
    <xf numFmtId="0" fontId="12" fillId="0" borderId="0" xfId="0" applyFont="1" applyAlignment="1">
      <alignment horizontal="center"/>
    </xf>
    <xf numFmtId="0" fontId="12" fillId="0" borderId="1" xfId="0" applyFont="1" applyBorder="1" applyAlignment="1"/>
    <xf numFmtId="0" fontId="12" fillId="0" borderId="1" xfId="0" applyFont="1" applyBorder="1" applyAlignment="1">
      <alignment horizontal="left"/>
    </xf>
    <xf numFmtId="0" fontId="14" fillId="0" borderId="1" xfId="0" applyFont="1" applyBorder="1" applyAlignment="1">
      <alignment horizontal="center"/>
    </xf>
    <xf numFmtId="0" fontId="13" fillId="0" borderId="1" xfId="0" applyFont="1" applyBorder="1" applyAlignment="1">
      <alignment horizontal="center"/>
    </xf>
    <xf numFmtId="0" fontId="19" fillId="0" borderId="1" xfId="0" applyFont="1" applyFill="1" applyBorder="1" applyAlignment="1">
      <alignment horizontal="center"/>
    </xf>
    <xf numFmtId="0" fontId="14" fillId="0" borderId="1" xfId="0" applyFont="1" applyBorder="1" applyAlignment="1">
      <alignment horizontal="left" vertical="top"/>
    </xf>
    <xf numFmtId="0" fontId="12" fillId="0" borderId="1" xfId="0" applyFont="1" applyBorder="1" applyAlignment="1">
      <alignment horizontal="left" vertical="top"/>
    </xf>
    <xf numFmtId="0" fontId="12" fillId="0" borderId="1" xfId="0" applyFont="1" applyBorder="1" applyAlignment="1">
      <alignment horizontal="left" vertical="top" wrapText="1"/>
    </xf>
    <xf numFmtId="0" fontId="20" fillId="0" borderId="0" xfId="0" applyFont="1" applyAlignment="1">
      <alignment vertical="center"/>
    </xf>
    <xf numFmtId="0" fontId="14" fillId="0" borderId="1" xfId="0" applyFont="1" applyBorder="1" applyAlignment="1">
      <alignment horizontal="left" vertical="top" wrapText="1"/>
    </xf>
    <xf numFmtId="0" fontId="21" fillId="0" borderId="0" xfId="0" applyFont="1" applyAlignment="1">
      <alignment horizontal="left"/>
    </xf>
    <xf numFmtId="0" fontId="13" fillId="0" borderId="5" xfId="0" applyFont="1" applyBorder="1" applyAlignment="1">
      <alignment horizontal="center"/>
    </xf>
    <xf numFmtId="0" fontId="14" fillId="0" borderId="1" xfId="0" applyFont="1" applyBorder="1" applyAlignment="1">
      <alignment horizontal="center"/>
    </xf>
    <xf numFmtId="0" fontId="13" fillId="0" borderId="1" xfId="0" applyFont="1" applyBorder="1" applyAlignment="1">
      <alignment horizontal="center" vertical="center"/>
    </xf>
    <xf numFmtId="0" fontId="14" fillId="0" borderId="4" xfId="0" applyFont="1" applyBorder="1" applyAlignment="1">
      <alignment horizontal="center" wrapText="1"/>
    </xf>
    <xf numFmtId="0" fontId="14" fillId="0" borderId="8" xfId="0" applyFont="1" applyBorder="1" applyAlignment="1">
      <alignment horizontal="center" wrapText="1"/>
    </xf>
    <xf numFmtId="0" fontId="14" fillId="0" borderId="7" xfId="0" applyFont="1" applyBorder="1" applyAlignment="1">
      <alignment horizontal="center" wrapText="1"/>
    </xf>
  </cellXfs>
  <cellStyles count="2">
    <cellStyle name="常规" xfId="0" builtinId="0"/>
    <cellStyle name="超链接" xfId="1" builtinId="8"/>
  </cellStyles>
  <dxfs count="44">
    <dxf>
      <font>
        <b/>
        <i val="0"/>
        <strike val="0"/>
        <condense val="0"/>
        <extend val="0"/>
        <outline val="0"/>
        <shadow val="0"/>
        <u val="none"/>
        <vertAlign val="baseline"/>
        <sz val="10"/>
        <color rgb="FF0000FF"/>
        <name val="Arial"/>
        <family val="2"/>
        <scheme val="none"/>
      </font>
      <fill>
        <patternFill patternType="solid">
          <fgColor indexed="64"/>
          <bgColor theme="9" tint="0.399975585192419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i val="0"/>
        <strike val="0"/>
        <condense val="0"/>
        <extend val="0"/>
        <outline val="0"/>
        <shadow val="0"/>
        <u val="none"/>
        <vertAlign val="baseline"/>
        <sz val="9"/>
        <color rgb="FF0000FF"/>
        <name val="Arial"/>
        <family val="2"/>
        <scheme val="none"/>
      </font>
      <fill>
        <patternFill patternType="solid">
          <fgColor indexed="64"/>
          <bgColor theme="9" tint="0.399975585192419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9"/>
        <color rgb="FF0000FF"/>
        <name val="Arial"/>
        <family val="2"/>
        <scheme val="none"/>
      </font>
      <fill>
        <patternFill patternType="solid">
          <fgColor indexed="64"/>
          <bgColor theme="9" tint="0.399975585192419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9"/>
        <color rgb="FF0000FF"/>
        <name val="Arial"/>
        <family val="2"/>
        <scheme val="none"/>
      </font>
      <fill>
        <patternFill patternType="solid">
          <fgColor indexed="64"/>
          <bgColor theme="9" tint="0.399975585192419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9"/>
        <color rgb="FF0000FF"/>
        <name val="Arial"/>
        <family val="2"/>
        <scheme val="none"/>
      </font>
      <fill>
        <patternFill patternType="solid">
          <fgColor indexed="64"/>
          <bgColor theme="9" tint="0.399975585192419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9"/>
        <color rgb="FF0000FF"/>
        <name val="Arial"/>
        <family val="2"/>
        <scheme val="none"/>
      </font>
      <fill>
        <patternFill patternType="solid">
          <fgColor indexed="64"/>
          <bgColor theme="9" tint="0.399975585192419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9"/>
        <color rgb="FF0000FF"/>
        <name val="Arial"/>
        <family val="2"/>
        <scheme val="none"/>
      </font>
      <fill>
        <patternFill patternType="solid">
          <fgColor indexed="64"/>
          <bgColor theme="9" tint="0.399975585192419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9"/>
        <color rgb="FF0000FF"/>
        <name val="Arial"/>
        <family val="2"/>
        <scheme val="none"/>
      </font>
      <fill>
        <patternFill patternType="solid">
          <fgColor indexed="64"/>
          <bgColor theme="9" tint="0.399975585192419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9"/>
        <color rgb="FF0000FF"/>
        <name val="Arial"/>
        <family val="2"/>
        <scheme val="none"/>
      </font>
      <fill>
        <patternFill patternType="solid">
          <fgColor indexed="64"/>
          <bgColor theme="9" tint="0.399975585192419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9"/>
        <color rgb="FF0000FF"/>
        <name val="Arial"/>
        <family val="2"/>
        <scheme val="none"/>
      </font>
      <fill>
        <patternFill patternType="solid">
          <fgColor indexed="64"/>
          <bgColor theme="9" tint="0.399975585192419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9"/>
        <color auto="1"/>
        <name val="Arial"/>
        <family val="2"/>
        <scheme val="none"/>
      </font>
      <fill>
        <patternFill patternType="solid">
          <fgColor indexed="64"/>
          <bgColor theme="9" tint="0.399975585192419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9"/>
        <color auto="1"/>
        <name val="Arial"/>
        <family val="2"/>
        <scheme val="none"/>
      </font>
      <fill>
        <patternFill patternType="solid">
          <fgColor indexed="64"/>
          <bgColor theme="9" tint="0.399975585192419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9"/>
        <color auto="1"/>
        <name val="Arial"/>
        <family val="2"/>
        <scheme val="none"/>
      </font>
      <fill>
        <patternFill patternType="solid">
          <fgColor indexed="64"/>
          <bgColor theme="9" tint="0.399975585192419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9"/>
        <color auto="1"/>
        <name val="Arial"/>
        <family val="2"/>
        <scheme val="none"/>
      </font>
      <fill>
        <patternFill patternType="solid">
          <fgColor indexed="64"/>
          <bgColor theme="9" tint="0.399975585192419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9"/>
        <color auto="1"/>
        <name val="Arial"/>
        <family val="2"/>
        <scheme val="none"/>
      </font>
      <fill>
        <patternFill patternType="solid">
          <fgColor indexed="64"/>
          <bgColor theme="9" tint="0.399975585192419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9"/>
        <color auto="1"/>
        <name val="Arial"/>
        <family val="2"/>
        <scheme val="none"/>
      </font>
      <fill>
        <patternFill patternType="solid">
          <fgColor indexed="64"/>
          <bgColor theme="9" tint="0.399975585192419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9"/>
        <color auto="1"/>
        <name val="Arial"/>
        <family val="2"/>
        <scheme val="none"/>
      </font>
      <fill>
        <patternFill patternType="solid">
          <fgColor indexed="64"/>
          <bgColor theme="9" tint="0.399975585192419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9"/>
        <color auto="1"/>
        <name val="Arial"/>
        <family val="2"/>
        <scheme val="none"/>
      </font>
      <fill>
        <patternFill patternType="solid">
          <fgColor indexed="64"/>
          <bgColor theme="9" tint="0.399975585192419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9"/>
        <color auto="1"/>
        <name val="Arial"/>
        <family val="2"/>
        <scheme val="none"/>
      </font>
      <fill>
        <patternFill patternType="solid">
          <fgColor indexed="64"/>
          <bgColor theme="9" tint="0.3999755851924192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vertAlign val="baseline"/>
        <sz val="9"/>
      </font>
    </dxf>
    <dxf>
      <font>
        <strike val="0"/>
        <outline val="0"/>
        <shadow val="0"/>
        <vertAlign val="baseline"/>
        <sz val="9"/>
      </font>
    </dxf>
    <dxf>
      <font>
        <strike val="0"/>
        <outline val="0"/>
        <shadow val="0"/>
        <vertAlign val="baseline"/>
        <sz val="9"/>
      </font>
    </dxf>
    <dxf>
      <font>
        <strike val="0"/>
        <outline val="0"/>
        <shadow val="0"/>
        <vertAlign val="baseline"/>
        <sz val="9"/>
      </font>
    </dxf>
    <dxf>
      <font>
        <strike val="0"/>
        <outline val="0"/>
        <shadow val="0"/>
        <vertAlign val="baseline"/>
        <sz val="9"/>
      </font>
    </dxf>
    <dxf>
      <font>
        <strike val="0"/>
        <outline val="0"/>
        <shadow val="0"/>
        <vertAlign val="baseline"/>
        <sz val="9"/>
      </font>
    </dxf>
    <dxf>
      <font>
        <strike val="0"/>
        <outline val="0"/>
        <shadow val="0"/>
        <vertAlign val="baseline"/>
        <sz val="9"/>
      </font>
    </dxf>
    <dxf>
      <font>
        <strike val="0"/>
        <outline val="0"/>
        <shadow val="0"/>
        <vertAlign val="baseline"/>
        <sz val="9"/>
      </font>
    </dxf>
    <dxf>
      <font>
        <strike val="0"/>
        <outline val="0"/>
        <shadow val="0"/>
        <vertAlign val="baseline"/>
        <sz val="9"/>
      </font>
    </dxf>
    <dxf>
      <font>
        <strike val="0"/>
        <outline val="0"/>
        <shadow val="0"/>
        <vertAlign val="baseline"/>
        <sz val="9"/>
      </font>
      <border diagonalUp="0" diagonalDown="0" outline="0">
        <left style="thin">
          <color auto="1"/>
        </left>
        <right style="thin">
          <color auto="1"/>
        </right>
        <top style="thin">
          <color auto="1"/>
        </top>
        <bottom style="thin">
          <color auto="1"/>
        </bottom>
      </border>
    </dxf>
    <dxf>
      <font>
        <strike val="0"/>
        <outline val="0"/>
        <shadow val="0"/>
        <vertAlign val="baseline"/>
        <sz val="9"/>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vertAlign val="baseline"/>
        <sz val="9"/>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vertAlign val="baseline"/>
        <sz val="9"/>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vertAlign val="baseline"/>
        <sz val="9"/>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vertAlign val="baseline"/>
        <sz val="9"/>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vertAlign val="baseline"/>
        <sz val="9"/>
        <color auto="1"/>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vertAlign val="baseline"/>
        <sz val="9"/>
        <color auto="1"/>
        <name val="Arial"/>
        <family val="2"/>
        <scheme val="none"/>
      </font>
      <fill>
        <patternFill patternType="none">
          <fgColor indexed="64"/>
          <bgColor indexed="65"/>
        </patternFill>
      </fill>
      <alignment horizontal="right"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vertAlign val="baseline"/>
        <sz val="9"/>
        <color auto="1"/>
        <name val="Arial"/>
        <family val="2"/>
        <scheme val="none"/>
      </font>
      <fill>
        <patternFill patternType="none">
          <fgColor indexed="64"/>
          <bgColor indexed="65"/>
        </patternFill>
      </fill>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font>
        <b/>
        <strike val="0"/>
        <outline val="0"/>
        <shadow val="0"/>
        <u val="none"/>
        <vertAlign val="baseline"/>
        <sz val="10"/>
        <name val="Arial"/>
        <family val="2"/>
        <scheme val="none"/>
      </font>
      <fill>
        <patternFill patternType="solid">
          <fgColor indexed="64"/>
          <bgColor theme="9" tint="0.39997558519241921"/>
        </patternFill>
      </fill>
      <alignment horizontal="center" vertical="bottom" textRotation="0" wrapText="0" indent="0" justifyLastLine="0" shrinkToFit="0" readingOrder="0"/>
      <border diagonalUp="0" diagonalDown="0" outline="0">
        <left style="thin">
          <color auto="1"/>
        </left>
        <right style="thin">
          <color auto="1"/>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000000"/>
          <bgColor auto="1"/>
        </patternFill>
      </fill>
      <alignment horizontal="left" vertical="bottom" textRotation="0" wrapText="0" indent="0" justifyLastLine="0" shrinkToFit="0" readingOrder="0"/>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9" tint="0.39997558519241921"/>
        </patternFill>
      </fill>
      <alignment horizontal="center" vertical="center" textRotation="0" wrapText="1" indent="0" justifyLastLine="0" shrinkToFit="0" readingOrder="0"/>
      <border diagonalUp="0" diagonalDown="0">
        <left style="thin">
          <color auto="1"/>
        </left>
        <right style="thin">
          <color auto="1"/>
        </right>
        <top/>
        <bottom/>
        <vertical style="thin">
          <color auto="1"/>
        </vertical>
        <horizontal style="thin">
          <color auto="1"/>
        </horizontal>
      </border>
    </dxf>
    <dxf>
      <font>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id="1" name="Table1342" displayName="Table1342" ref="B3:T43" totalsRowCount="1" headerRowDxfId="42" dataDxfId="40" totalsRowDxfId="38" headerRowBorderDxfId="41" tableBorderDxfId="39" totalsRowBorderDxfId="37">
  <autoFilter ref="B3:T42"/>
  <sortState ref="B4:T42">
    <sortCondition ref="E3:E42"/>
  </sortState>
  <tableColumns count="19">
    <tableColumn id="1" name="English Name" totalsRowFunction="count" dataDxfId="36" totalsRowDxfId="18"/>
    <tableColumn id="6" name="Class" dataDxfId="35" totalsRowDxfId="17"/>
    <tableColumn id="7" name="Teacher" dataDxfId="34" totalsRowDxfId="16"/>
    <tableColumn id="3" name="Team" dataDxfId="33" totalsRowDxfId="15"/>
    <tableColumn id="5" name="Tutor" dataDxfId="32" totalsRowDxfId="14"/>
    <tableColumn id="10" name="Team Leader" dataDxfId="31" totalsRowDxfId="13"/>
    <tableColumn id="4" name="ZHA/HKG _x000a_Manager" dataDxfId="30" totalsRowDxfId="12"/>
    <tableColumn id="9" name="Copy To" dataDxfId="29" totalsRowDxfId="11"/>
    <tableColumn id="11" name="SWAT" dataDxfId="28" totalsRowDxfId="10"/>
    <tableColumn id="21" name="Oracle+SQL Performance Tuning" totalsRowFunction="count" dataDxfId="27" totalsRowDxfId="9"/>
    <tableColumn id="22" name="External Training-_x000a_Batch 1" totalsRowFunction="count" dataDxfId="26" totalsRowDxfId="8"/>
    <tableColumn id="20" name="External Traing-_x000a_Batch 2" totalsRowFunction="count" dataDxfId="25" totalsRowDxfId="7"/>
    <tableColumn id="19" name="Office 365" totalsRowFunction="count" dataDxfId="24" totalsRowDxfId="6"/>
    <tableColumn id="18" name="Benchmarking OOCL Performance" totalsRowFunction="count" dataDxfId="23" totalsRowDxfId="5"/>
    <tableColumn id="14" name="Tradelane scope rule" totalsRowFunction="count" dataDxfId="22" totalsRowDxfId="4"/>
    <tableColumn id="15" name="TNM SC" totalsRowFunction="count" dataDxfId="21" totalsRowDxfId="3"/>
    <tableColumn id="16" name=" IRIS4 DSH" totalsRowFunction="count" dataDxfId="20" totalsRowDxfId="2"/>
    <tableColumn id="17" name=" ACZ BR revamp" totalsRowFunction="count" dataDxfId="19" totalsRowDxfId="1"/>
    <tableColumn id="23" name="Not Assigned" totalsRowDxfId="0">
      <calculatedColumnFormula>6-COUNTIF(N4:S4, "")</calculatedColumnFormula>
    </tableColumn>
  </tableColumns>
  <tableStyleInfo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9"/>
  <sheetViews>
    <sheetView tabSelected="1" zoomScaleNormal="100" workbookViewId="0">
      <pane xSplit="5" ySplit="3" topLeftCell="F16" activePane="bottomRight" state="frozen"/>
      <selection pane="topRight" activeCell="G1" sqref="G1"/>
      <selection pane="bottomLeft" activeCell="A4" sqref="A4"/>
      <selection pane="bottomRight" activeCell="G30" sqref="G30"/>
    </sheetView>
  </sheetViews>
  <sheetFormatPr defaultColWidth="9.125" defaultRowHeight="12.75" x14ac:dyDescent="0.2"/>
  <cols>
    <col min="1" max="1" width="3.625" style="4" bestFit="1" customWidth="1"/>
    <col min="2" max="2" width="16.625" style="4" bestFit="1" customWidth="1"/>
    <col min="3" max="3" width="10.125" style="5" hidden="1" customWidth="1"/>
    <col min="4" max="4" width="12.25" style="6" hidden="1" customWidth="1"/>
    <col min="5" max="5" width="13.375" style="4" bestFit="1" customWidth="1"/>
    <col min="6" max="6" width="16.125" style="6" bestFit="1" customWidth="1"/>
    <col min="7" max="7" width="16.25" style="5" bestFit="1" customWidth="1"/>
    <col min="8" max="8" width="12.75" style="4" bestFit="1" customWidth="1"/>
    <col min="9" max="9" width="12.25" style="4" bestFit="1" customWidth="1"/>
    <col min="10" max="10" width="10.625" style="4" bestFit="1" customWidth="1"/>
    <col min="11" max="13" width="14.375" style="6" customWidth="1"/>
    <col min="14" max="14" width="14.375" style="9" customWidth="1"/>
    <col min="15" max="17" width="14.375" style="6" customWidth="1"/>
    <col min="18" max="19" width="14.375" style="4" customWidth="1"/>
    <col min="20" max="20" width="17.25" style="4" hidden="1" customWidth="1"/>
    <col min="21" max="21" width="3" style="4" bestFit="1" customWidth="1"/>
    <col min="22" max="22" width="9.125" style="4" bestFit="1" customWidth="1"/>
    <col min="23" max="23" width="3.25" style="4" bestFit="1" customWidth="1"/>
    <col min="24" max="24" width="9.625" style="4" bestFit="1" customWidth="1"/>
    <col min="25" max="16384" width="9.125" style="4"/>
  </cols>
  <sheetData>
    <row r="1" spans="1:20" x14ac:dyDescent="0.2">
      <c r="A1" s="17"/>
      <c r="B1" s="17"/>
      <c r="C1" s="18"/>
      <c r="D1" s="19"/>
      <c r="E1" s="17"/>
      <c r="F1" s="19"/>
      <c r="G1" s="18"/>
      <c r="H1" s="17"/>
      <c r="I1" s="17"/>
      <c r="J1" s="17"/>
      <c r="K1" s="57" t="s">
        <v>0</v>
      </c>
      <c r="L1" s="57"/>
      <c r="M1" s="57"/>
      <c r="N1" s="57"/>
      <c r="O1" s="57"/>
      <c r="P1" s="57"/>
      <c r="Q1" s="57"/>
      <c r="R1" s="57"/>
      <c r="S1" s="57"/>
    </row>
    <row r="2" spans="1:20" ht="24" x14ac:dyDescent="0.2">
      <c r="A2" s="55" t="s">
        <v>1</v>
      </c>
      <c r="B2" s="55"/>
      <c r="C2" s="18"/>
      <c r="D2" s="19"/>
      <c r="E2" s="17"/>
      <c r="F2" s="19"/>
      <c r="G2" s="18"/>
      <c r="H2" s="17"/>
      <c r="I2" s="17"/>
      <c r="J2" s="17"/>
      <c r="K2" s="20" t="s">
        <v>205</v>
      </c>
      <c r="L2" s="20" t="s">
        <v>206</v>
      </c>
      <c r="M2" s="20" t="s">
        <v>207</v>
      </c>
      <c r="N2" s="58" t="s">
        <v>208</v>
      </c>
      <c r="O2" s="59"/>
      <c r="P2" s="59"/>
      <c r="Q2" s="59"/>
      <c r="R2" s="59"/>
      <c r="S2" s="60"/>
    </row>
    <row r="3" spans="1:20" s="7" customFormat="1" ht="42" customHeight="1" x14ac:dyDescent="0.15">
      <c r="A3" s="21" t="s">
        <v>2</v>
      </c>
      <c r="B3" s="21" t="s">
        <v>3</v>
      </c>
      <c r="C3" s="21" t="s">
        <v>4</v>
      </c>
      <c r="D3" s="21" t="s">
        <v>5</v>
      </c>
      <c r="E3" s="21" t="s">
        <v>6</v>
      </c>
      <c r="F3" s="21" t="s">
        <v>110</v>
      </c>
      <c r="G3" s="21" t="s">
        <v>111</v>
      </c>
      <c r="H3" s="21" t="s">
        <v>112</v>
      </c>
      <c r="I3" s="21" t="s">
        <v>209</v>
      </c>
      <c r="J3" s="22" t="s">
        <v>113</v>
      </c>
      <c r="K3" s="23" t="s">
        <v>7</v>
      </c>
      <c r="L3" s="23" t="s">
        <v>114</v>
      </c>
      <c r="M3" s="23" t="s">
        <v>115</v>
      </c>
      <c r="N3" s="24" t="s">
        <v>201</v>
      </c>
      <c r="O3" s="24" t="s">
        <v>8</v>
      </c>
      <c r="P3" s="24" t="s">
        <v>200</v>
      </c>
      <c r="Q3" s="24" t="s">
        <v>9</v>
      </c>
      <c r="R3" s="24" t="s">
        <v>199</v>
      </c>
      <c r="S3" s="24" t="s">
        <v>105</v>
      </c>
      <c r="T3" s="3" t="s">
        <v>116</v>
      </c>
    </row>
    <row r="4" spans="1:20" x14ac:dyDescent="0.2">
      <c r="A4" s="25">
        <v>1</v>
      </c>
      <c r="B4" s="26" t="s">
        <v>10</v>
      </c>
      <c r="C4" s="27">
        <v>1</v>
      </c>
      <c r="D4" s="28" t="s">
        <v>11</v>
      </c>
      <c r="E4" s="25" t="s">
        <v>12</v>
      </c>
      <c r="F4" s="25" t="s">
        <v>117</v>
      </c>
      <c r="G4" s="25" t="s">
        <v>118</v>
      </c>
      <c r="H4" s="25"/>
      <c r="I4" s="25" t="s">
        <v>119</v>
      </c>
      <c r="J4" s="29"/>
      <c r="K4" s="29" t="s">
        <v>120</v>
      </c>
      <c r="L4" s="29"/>
      <c r="M4" s="29" t="s">
        <v>121</v>
      </c>
      <c r="N4" s="29" t="s">
        <v>20</v>
      </c>
      <c r="O4" s="29"/>
      <c r="P4" s="29"/>
      <c r="Q4" s="29"/>
      <c r="R4" s="29"/>
      <c r="S4" s="29"/>
      <c r="T4" s="10">
        <f t="shared" ref="T4:T42" si="0">6-COUNTIF(N4:S4, "")</f>
        <v>1</v>
      </c>
    </row>
    <row r="5" spans="1:20" x14ac:dyDescent="0.2">
      <c r="A5" s="25">
        <v>2</v>
      </c>
      <c r="B5" s="26" t="s">
        <v>13</v>
      </c>
      <c r="C5" s="30">
        <v>2</v>
      </c>
      <c r="D5" s="28" t="s">
        <v>14</v>
      </c>
      <c r="E5" s="25" t="s">
        <v>81</v>
      </c>
      <c r="F5" s="25" t="s">
        <v>122</v>
      </c>
      <c r="G5" s="25"/>
      <c r="H5" s="25" t="s">
        <v>123</v>
      </c>
      <c r="I5" s="25" t="s">
        <v>124</v>
      </c>
      <c r="J5" s="29"/>
      <c r="K5" s="29" t="s">
        <v>120</v>
      </c>
      <c r="L5" s="29" t="s">
        <v>121</v>
      </c>
      <c r="M5" s="29"/>
      <c r="N5" s="29"/>
      <c r="O5" s="29"/>
      <c r="P5" s="29"/>
      <c r="Q5" s="29"/>
      <c r="R5" s="29"/>
      <c r="S5" s="29" t="s">
        <v>125</v>
      </c>
      <c r="T5" s="2">
        <f t="shared" si="0"/>
        <v>1</v>
      </c>
    </row>
    <row r="6" spans="1:20" x14ac:dyDescent="0.2">
      <c r="A6" s="25">
        <v>3</v>
      </c>
      <c r="B6" s="26" t="s">
        <v>15</v>
      </c>
      <c r="C6" s="30">
        <v>1</v>
      </c>
      <c r="D6" s="28" t="s">
        <v>16</v>
      </c>
      <c r="E6" s="25" t="s">
        <v>17</v>
      </c>
      <c r="F6" s="25" t="s">
        <v>18</v>
      </c>
      <c r="G6" s="25" t="s">
        <v>18</v>
      </c>
      <c r="H6" s="25" t="s">
        <v>19</v>
      </c>
      <c r="I6" s="25" t="s">
        <v>126</v>
      </c>
      <c r="J6" s="29"/>
      <c r="K6" s="29" t="s">
        <v>120</v>
      </c>
      <c r="L6" s="29"/>
      <c r="M6" s="29" t="s">
        <v>121</v>
      </c>
      <c r="N6" s="29"/>
      <c r="O6" s="29"/>
      <c r="P6" s="29"/>
      <c r="Q6" s="29" t="s">
        <v>20</v>
      </c>
      <c r="R6" s="29"/>
      <c r="S6" s="29"/>
      <c r="T6" s="2">
        <f t="shared" si="0"/>
        <v>1</v>
      </c>
    </row>
    <row r="7" spans="1:20" x14ac:dyDescent="0.2">
      <c r="A7" s="25">
        <v>4</v>
      </c>
      <c r="B7" s="26" t="s">
        <v>21</v>
      </c>
      <c r="C7" s="30">
        <v>2</v>
      </c>
      <c r="D7" s="28" t="s">
        <v>18</v>
      </c>
      <c r="E7" s="25" t="s">
        <v>17</v>
      </c>
      <c r="F7" s="25" t="s">
        <v>127</v>
      </c>
      <c r="G7" s="25" t="s">
        <v>128</v>
      </c>
      <c r="H7" s="25" t="s">
        <v>19</v>
      </c>
      <c r="I7" s="25" t="s">
        <v>126</v>
      </c>
      <c r="J7" s="29"/>
      <c r="K7" s="29" t="s">
        <v>120</v>
      </c>
      <c r="L7" s="29" t="s">
        <v>121</v>
      </c>
      <c r="M7" s="29"/>
      <c r="N7" s="29"/>
      <c r="O7" s="29"/>
      <c r="P7" s="29"/>
      <c r="Q7" s="29"/>
      <c r="R7" s="29"/>
      <c r="S7" s="29" t="s">
        <v>121</v>
      </c>
      <c r="T7" s="2">
        <f t="shared" si="0"/>
        <v>1</v>
      </c>
    </row>
    <row r="8" spans="1:20" x14ac:dyDescent="0.2">
      <c r="A8" s="25">
        <v>5</v>
      </c>
      <c r="B8" s="26" t="s">
        <v>22</v>
      </c>
      <c r="C8" s="30">
        <v>1</v>
      </c>
      <c r="D8" s="28" t="s">
        <v>16</v>
      </c>
      <c r="E8" s="25" t="s">
        <v>17</v>
      </c>
      <c r="F8" s="25" t="s">
        <v>129</v>
      </c>
      <c r="G8" s="25" t="s">
        <v>128</v>
      </c>
      <c r="H8" s="25" t="s">
        <v>19</v>
      </c>
      <c r="I8" s="25" t="s">
        <v>126</v>
      </c>
      <c r="J8" s="29"/>
      <c r="K8" s="29" t="s">
        <v>120</v>
      </c>
      <c r="L8" s="29" t="s">
        <v>121</v>
      </c>
      <c r="M8" s="29"/>
      <c r="N8" s="29"/>
      <c r="O8" s="29"/>
      <c r="P8" s="29"/>
      <c r="Q8" s="29"/>
      <c r="R8" s="29"/>
      <c r="S8" s="29" t="s">
        <v>121</v>
      </c>
      <c r="T8" s="2">
        <f t="shared" si="0"/>
        <v>1</v>
      </c>
    </row>
    <row r="9" spans="1:20" x14ac:dyDescent="0.2">
      <c r="A9" s="25">
        <v>6</v>
      </c>
      <c r="B9" s="26" t="s">
        <v>23</v>
      </c>
      <c r="C9" s="30">
        <v>2</v>
      </c>
      <c r="D9" s="28" t="s">
        <v>18</v>
      </c>
      <c r="E9" s="25" t="s">
        <v>17</v>
      </c>
      <c r="F9" s="25" t="s">
        <v>130</v>
      </c>
      <c r="G9" s="25" t="s">
        <v>130</v>
      </c>
      <c r="H9" s="25" t="s">
        <v>19</v>
      </c>
      <c r="I9" s="25" t="s">
        <v>126</v>
      </c>
      <c r="J9" s="29" t="s">
        <v>131</v>
      </c>
      <c r="K9" s="29" t="s">
        <v>120</v>
      </c>
      <c r="L9" s="29" t="s">
        <v>121</v>
      </c>
      <c r="M9" s="29"/>
      <c r="N9" s="29"/>
      <c r="O9" s="31"/>
      <c r="P9" s="29"/>
      <c r="Q9" s="29"/>
      <c r="R9" s="29"/>
      <c r="S9" s="29" t="s">
        <v>121</v>
      </c>
      <c r="T9" s="2">
        <f t="shared" si="0"/>
        <v>1</v>
      </c>
    </row>
    <row r="10" spans="1:20" x14ac:dyDescent="0.2">
      <c r="A10" s="25">
        <v>7</v>
      </c>
      <c r="B10" s="26" t="s">
        <v>24</v>
      </c>
      <c r="C10" s="27">
        <v>1</v>
      </c>
      <c r="D10" s="28" t="s">
        <v>16</v>
      </c>
      <c r="E10" s="25" t="s">
        <v>17</v>
      </c>
      <c r="F10" s="25" t="s">
        <v>25</v>
      </c>
      <c r="G10" s="25" t="s">
        <v>25</v>
      </c>
      <c r="H10" s="25" t="s">
        <v>19</v>
      </c>
      <c r="I10" s="25" t="s">
        <v>126</v>
      </c>
      <c r="J10" s="29"/>
      <c r="K10" s="29" t="s">
        <v>120</v>
      </c>
      <c r="L10" s="29" t="s">
        <v>121</v>
      </c>
      <c r="M10" s="29"/>
      <c r="N10" s="29"/>
      <c r="O10" s="29"/>
      <c r="P10" s="29"/>
      <c r="Q10" s="29"/>
      <c r="R10" s="29"/>
      <c r="S10" s="29" t="s">
        <v>121</v>
      </c>
      <c r="T10" s="2">
        <f t="shared" si="0"/>
        <v>1</v>
      </c>
    </row>
    <row r="11" spans="1:20" x14ac:dyDescent="0.2">
      <c r="A11" s="25">
        <v>8</v>
      </c>
      <c r="B11" s="26" t="s">
        <v>26</v>
      </c>
      <c r="C11" s="27">
        <v>2</v>
      </c>
      <c r="D11" s="25" t="s">
        <v>14</v>
      </c>
      <c r="E11" s="25" t="s">
        <v>17</v>
      </c>
      <c r="F11" s="25" t="s">
        <v>132</v>
      </c>
      <c r="G11" s="25" t="s">
        <v>128</v>
      </c>
      <c r="H11" s="25" t="s">
        <v>19</v>
      </c>
      <c r="I11" s="25" t="s">
        <v>126</v>
      </c>
      <c r="J11" s="29"/>
      <c r="K11" s="29" t="s">
        <v>120</v>
      </c>
      <c r="L11" s="29" t="s">
        <v>121</v>
      </c>
      <c r="M11" s="29"/>
      <c r="N11" s="29"/>
      <c r="O11" s="29"/>
      <c r="P11" s="29"/>
      <c r="Q11" s="29"/>
      <c r="R11" s="29"/>
      <c r="S11" s="29" t="s">
        <v>121</v>
      </c>
      <c r="T11" s="2">
        <f t="shared" si="0"/>
        <v>1</v>
      </c>
    </row>
    <row r="12" spans="1:20" x14ac:dyDescent="0.2">
      <c r="A12" s="25">
        <v>9</v>
      </c>
      <c r="B12" s="26" t="s">
        <v>27</v>
      </c>
      <c r="C12" s="27">
        <v>2</v>
      </c>
      <c r="D12" s="25" t="s">
        <v>18</v>
      </c>
      <c r="E12" s="25" t="s">
        <v>17</v>
      </c>
      <c r="F12" s="25" t="s">
        <v>130</v>
      </c>
      <c r="G12" s="25" t="s">
        <v>130</v>
      </c>
      <c r="H12" s="25" t="s">
        <v>19</v>
      </c>
      <c r="I12" s="25" t="s">
        <v>126</v>
      </c>
      <c r="J12" s="29" t="s">
        <v>131</v>
      </c>
      <c r="K12" s="29" t="s">
        <v>120</v>
      </c>
      <c r="L12" s="29" t="s">
        <v>121</v>
      </c>
      <c r="M12" s="29"/>
      <c r="N12" s="29"/>
      <c r="O12" s="29"/>
      <c r="P12" s="29"/>
      <c r="Q12" s="29"/>
      <c r="R12" s="29"/>
      <c r="S12" s="29" t="s">
        <v>121</v>
      </c>
      <c r="T12" s="2">
        <f t="shared" si="0"/>
        <v>1</v>
      </c>
    </row>
    <row r="13" spans="1:20" x14ac:dyDescent="0.2">
      <c r="A13" s="25">
        <v>10</v>
      </c>
      <c r="B13" s="26" t="s">
        <v>28</v>
      </c>
      <c r="C13" s="27">
        <v>1</v>
      </c>
      <c r="D13" s="28" t="s">
        <v>25</v>
      </c>
      <c r="E13" s="25" t="s">
        <v>17</v>
      </c>
      <c r="F13" s="25" t="s">
        <v>133</v>
      </c>
      <c r="G13" s="25" t="s">
        <v>134</v>
      </c>
      <c r="H13" s="25" t="s">
        <v>19</v>
      </c>
      <c r="I13" s="25" t="s">
        <v>126</v>
      </c>
      <c r="J13" s="29"/>
      <c r="K13" s="29" t="s">
        <v>120</v>
      </c>
      <c r="L13" s="29"/>
      <c r="M13" s="29" t="s">
        <v>121</v>
      </c>
      <c r="N13" s="29"/>
      <c r="O13" s="29" t="s">
        <v>135</v>
      </c>
      <c r="P13" s="29"/>
      <c r="Q13" s="29"/>
      <c r="R13" s="29"/>
      <c r="S13" s="29"/>
      <c r="T13" s="2">
        <f t="shared" si="0"/>
        <v>1</v>
      </c>
    </row>
    <row r="14" spans="1:20" x14ac:dyDescent="0.2">
      <c r="A14" s="25">
        <v>11</v>
      </c>
      <c r="B14" s="26" t="s">
        <v>29</v>
      </c>
      <c r="C14" s="27">
        <v>2</v>
      </c>
      <c r="D14" s="28" t="s">
        <v>30</v>
      </c>
      <c r="E14" s="25" t="s">
        <v>17</v>
      </c>
      <c r="F14" s="25" t="s">
        <v>136</v>
      </c>
      <c r="G14" s="25" t="s">
        <v>136</v>
      </c>
      <c r="H14" s="25" t="s">
        <v>19</v>
      </c>
      <c r="I14" s="25" t="s">
        <v>126</v>
      </c>
      <c r="J14" s="29"/>
      <c r="K14" s="29" t="s">
        <v>120</v>
      </c>
      <c r="L14" s="29"/>
      <c r="M14" s="29" t="s">
        <v>121</v>
      </c>
      <c r="N14" s="29"/>
      <c r="O14" s="29"/>
      <c r="P14" s="29"/>
      <c r="Q14" s="29" t="s">
        <v>121</v>
      </c>
      <c r="R14" s="29"/>
      <c r="S14" s="29"/>
      <c r="T14" s="2">
        <f t="shared" si="0"/>
        <v>1</v>
      </c>
    </row>
    <row r="15" spans="1:20" x14ac:dyDescent="0.2">
      <c r="A15" s="25">
        <v>12</v>
      </c>
      <c r="B15" s="26" t="s">
        <v>31</v>
      </c>
      <c r="C15" s="30">
        <v>1</v>
      </c>
      <c r="D15" s="28" t="s">
        <v>11</v>
      </c>
      <c r="E15" s="25" t="s">
        <v>32</v>
      </c>
      <c r="F15" s="25" t="s">
        <v>137</v>
      </c>
      <c r="G15" s="25" t="s">
        <v>138</v>
      </c>
      <c r="H15" s="25" t="s">
        <v>139</v>
      </c>
      <c r="I15" s="25" t="s">
        <v>140</v>
      </c>
      <c r="J15" s="29"/>
      <c r="K15" s="29" t="s">
        <v>120</v>
      </c>
      <c r="L15" s="29"/>
      <c r="M15" s="29" t="s">
        <v>121</v>
      </c>
      <c r="N15" s="29" t="s">
        <v>20</v>
      </c>
      <c r="O15" s="29"/>
      <c r="P15" s="29"/>
      <c r="Q15" s="29"/>
      <c r="R15" s="29"/>
      <c r="S15" s="29"/>
      <c r="T15" s="2">
        <f t="shared" si="0"/>
        <v>1</v>
      </c>
    </row>
    <row r="16" spans="1:20" x14ac:dyDescent="0.2">
      <c r="A16" s="25">
        <v>13</v>
      </c>
      <c r="B16" s="26" t="s">
        <v>33</v>
      </c>
      <c r="C16" s="27">
        <v>1</v>
      </c>
      <c r="D16" s="28" t="s">
        <v>16</v>
      </c>
      <c r="E16" s="25" t="s">
        <v>32</v>
      </c>
      <c r="F16" s="25" t="s">
        <v>141</v>
      </c>
      <c r="G16" s="32" t="s">
        <v>138</v>
      </c>
      <c r="H16" s="25" t="s">
        <v>139</v>
      </c>
      <c r="I16" s="25" t="s">
        <v>140</v>
      </c>
      <c r="J16" s="29"/>
      <c r="K16" s="29" t="s">
        <v>120</v>
      </c>
      <c r="L16" s="29" t="s">
        <v>121</v>
      </c>
      <c r="M16" s="29"/>
      <c r="N16" s="29"/>
      <c r="O16" s="29"/>
      <c r="P16" s="29"/>
      <c r="Q16" s="29"/>
      <c r="R16" s="29" t="s">
        <v>20</v>
      </c>
      <c r="S16" s="29"/>
      <c r="T16" s="2">
        <f t="shared" si="0"/>
        <v>1</v>
      </c>
    </row>
    <row r="17" spans="1:20" x14ac:dyDescent="0.2">
      <c r="A17" s="25">
        <v>14</v>
      </c>
      <c r="B17" s="26" t="s">
        <v>41</v>
      </c>
      <c r="C17" s="30">
        <v>2</v>
      </c>
      <c r="D17" s="28" t="s">
        <v>14</v>
      </c>
      <c r="E17" s="25" t="s">
        <v>42</v>
      </c>
      <c r="F17" s="25" t="s">
        <v>43</v>
      </c>
      <c r="G17" s="25" t="s">
        <v>43</v>
      </c>
      <c r="H17" s="25" t="s">
        <v>44</v>
      </c>
      <c r="I17" s="25" t="s">
        <v>152</v>
      </c>
      <c r="J17" s="29"/>
      <c r="K17" s="29" t="s">
        <v>120</v>
      </c>
      <c r="L17" s="29"/>
      <c r="M17" s="29" t="s">
        <v>121</v>
      </c>
      <c r="N17" s="29"/>
      <c r="O17" s="29" t="s">
        <v>121</v>
      </c>
      <c r="P17" s="29"/>
      <c r="Q17" s="29"/>
      <c r="R17" s="29"/>
      <c r="S17" s="29"/>
      <c r="T17" s="2">
        <f t="shared" si="0"/>
        <v>1</v>
      </c>
    </row>
    <row r="18" spans="1:20" x14ac:dyDescent="0.2">
      <c r="A18" s="25">
        <v>15</v>
      </c>
      <c r="B18" s="26" t="s">
        <v>34</v>
      </c>
      <c r="C18" s="30">
        <v>2</v>
      </c>
      <c r="D18" s="28" t="s">
        <v>18</v>
      </c>
      <c r="E18" s="25" t="s">
        <v>35</v>
      </c>
      <c r="F18" s="25" t="s">
        <v>142</v>
      </c>
      <c r="G18" s="25" t="s">
        <v>143</v>
      </c>
      <c r="H18" s="25" t="s">
        <v>144</v>
      </c>
      <c r="I18" s="25" t="s">
        <v>126</v>
      </c>
      <c r="J18" s="29"/>
      <c r="K18" s="29" t="s">
        <v>120</v>
      </c>
      <c r="L18" s="29"/>
      <c r="M18" s="29" t="s">
        <v>121</v>
      </c>
      <c r="N18" s="29"/>
      <c r="O18" s="29"/>
      <c r="P18" s="29" t="s">
        <v>20</v>
      </c>
      <c r="Q18" s="29"/>
      <c r="R18" s="29"/>
      <c r="S18" s="29"/>
      <c r="T18" s="2">
        <f t="shared" si="0"/>
        <v>1</v>
      </c>
    </row>
    <row r="19" spans="1:20" x14ac:dyDescent="0.2">
      <c r="A19" s="25">
        <v>16</v>
      </c>
      <c r="B19" s="26" t="s">
        <v>36</v>
      </c>
      <c r="C19" s="27">
        <v>1</v>
      </c>
      <c r="D19" s="28" t="s">
        <v>11</v>
      </c>
      <c r="E19" s="25" t="s">
        <v>35</v>
      </c>
      <c r="F19" s="25" t="s">
        <v>145</v>
      </c>
      <c r="G19" s="25" t="s">
        <v>146</v>
      </c>
      <c r="H19" s="25" t="s">
        <v>144</v>
      </c>
      <c r="I19" s="25" t="s">
        <v>126</v>
      </c>
      <c r="J19" s="29"/>
      <c r="K19" s="29" t="s">
        <v>120</v>
      </c>
      <c r="L19" s="29"/>
      <c r="M19" s="29" t="s">
        <v>121</v>
      </c>
      <c r="N19" s="29" t="s">
        <v>20</v>
      </c>
      <c r="O19" s="29"/>
      <c r="P19" s="29"/>
      <c r="Q19" s="29"/>
      <c r="R19" s="29"/>
      <c r="S19" s="29"/>
      <c r="T19" s="2">
        <f t="shared" si="0"/>
        <v>1</v>
      </c>
    </row>
    <row r="20" spans="1:20" x14ac:dyDescent="0.2">
      <c r="A20" s="25">
        <v>17</v>
      </c>
      <c r="B20" s="26" t="s">
        <v>37</v>
      </c>
      <c r="C20" s="27">
        <v>1</v>
      </c>
      <c r="D20" s="28" t="s">
        <v>11</v>
      </c>
      <c r="E20" s="25" t="s">
        <v>35</v>
      </c>
      <c r="F20" s="25" t="s">
        <v>147</v>
      </c>
      <c r="G20" s="25" t="s">
        <v>143</v>
      </c>
      <c r="H20" s="25" t="s">
        <v>144</v>
      </c>
      <c r="I20" s="25" t="s">
        <v>126</v>
      </c>
      <c r="J20" s="29"/>
      <c r="K20" s="29" t="s">
        <v>120</v>
      </c>
      <c r="L20" s="29" t="s">
        <v>121</v>
      </c>
      <c r="M20" s="29"/>
      <c r="N20" s="29"/>
      <c r="O20" s="29"/>
      <c r="P20" s="29"/>
      <c r="Q20" s="29"/>
      <c r="R20" s="29"/>
      <c r="S20" s="29" t="s">
        <v>121</v>
      </c>
      <c r="T20" s="2">
        <f t="shared" si="0"/>
        <v>1</v>
      </c>
    </row>
    <row r="21" spans="1:20" x14ac:dyDescent="0.2">
      <c r="A21" s="25">
        <v>18</v>
      </c>
      <c r="B21" s="26" t="s">
        <v>38</v>
      </c>
      <c r="C21" s="27">
        <v>2</v>
      </c>
      <c r="D21" s="28" t="s">
        <v>30</v>
      </c>
      <c r="E21" s="25" t="s">
        <v>35</v>
      </c>
      <c r="F21" s="52" t="s">
        <v>211</v>
      </c>
      <c r="G21" s="25" t="s">
        <v>148</v>
      </c>
      <c r="H21" s="25" t="s">
        <v>144</v>
      </c>
      <c r="I21" s="25" t="s">
        <v>126</v>
      </c>
      <c r="J21" s="29"/>
      <c r="K21" s="29" t="s">
        <v>120</v>
      </c>
      <c r="L21" s="29" t="s">
        <v>121</v>
      </c>
      <c r="M21" s="29"/>
      <c r="N21" s="29"/>
      <c r="O21" s="29"/>
      <c r="P21" s="29"/>
      <c r="Q21" s="29"/>
      <c r="R21" s="29" t="s">
        <v>20</v>
      </c>
      <c r="S21" s="29"/>
      <c r="T21" s="2">
        <f t="shared" si="0"/>
        <v>1</v>
      </c>
    </row>
    <row r="22" spans="1:20" x14ac:dyDescent="0.2">
      <c r="A22" s="25">
        <v>19</v>
      </c>
      <c r="B22" s="26" t="s">
        <v>39</v>
      </c>
      <c r="C22" s="30">
        <v>1</v>
      </c>
      <c r="D22" s="28" t="s">
        <v>16</v>
      </c>
      <c r="E22" s="25" t="s">
        <v>40</v>
      </c>
      <c r="F22" s="25" t="s">
        <v>149</v>
      </c>
      <c r="G22" s="25"/>
      <c r="H22" s="25" t="s">
        <v>150</v>
      </c>
      <c r="I22" s="25" t="s">
        <v>151</v>
      </c>
      <c r="J22" s="29"/>
      <c r="K22" s="29" t="s">
        <v>120</v>
      </c>
      <c r="L22" s="29"/>
      <c r="M22" s="29" t="s">
        <v>121</v>
      </c>
      <c r="N22" s="29"/>
      <c r="O22" s="29"/>
      <c r="P22" s="29" t="s">
        <v>20</v>
      </c>
      <c r="Q22" s="29"/>
      <c r="R22" s="29"/>
      <c r="S22" s="29"/>
      <c r="T22" s="2">
        <f t="shared" si="0"/>
        <v>1</v>
      </c>
    </row>
    <row r="23" spans="1:20" x14ac:dyDescent="0.2">
      <c r="A23" s="25">
        <v>20</v>
      </c>
      <c r="B23" s="26" t="s">
        <v>45</v>
      </c>
      <c r="C23" s="30">
        <v>2</v>
      </c>
      <c r="D23" s="28" t="s">
        <v>30</v>
      </c>
      <c r="E23" s="25" t="s">
        <v>46</v>
      </c>
      <c r="F23" s="33" t="s">
        <v>153</v>
      </c>
      <c r="G23" s="26"/>
      <c r="H23" s="25" t="s">
        <v>154</v>
      </c>
      <c r="I23" s="25" t="s">
        <v>155</v>
      </c>
      <c r="J23" s="29"/>
      <c r="K23" s="29" t="s">
        <v>120</v>
      </c>
      <c r="L23" s="29"/>
      <c r="M23" s="29" t="s">
        <v>121</v>
      </c>
      <c r="N23" s="29"/>
      <c r="O23" s="29" t="s">
        <v>121</v>
      </c>
      <c r="P23" s="29"/>
      <c r="Q23" s="29"/>
      <c r="R23" s="29"/>
      <c r="S23" s="29"/>
      <c r="T23" s="2">
        <f t="shared" si="0"/>
        <v>1</v>
      </c>
    </row>
    <row r="24" spans="1:20" x14ac:dyDescent="0.2">
      <c r="A24" s="25">
        <v>21</v>
      </c>
      <c r="B24" s="26" t="s">
        <v>47</v>
      </c>
      <c r="C24" s="30">
        <v>2</v>
      </c>
      <c r="D24" s="28" t="s">
        <v>14</v>
      </c>
      <c r="E24" s="25" t="s">
        <v>46</v>
      </c>
      <c r="F24" s="34" t="s">
        <v>156</v>
      </c>
      <c r="G24" s="25"/>
      <c r="H24" s="25" t="s">
        <v>154</v>
      </c>
      <c r="I24" s="25" t="s">
        <v>155</v>
      </c>
      <c r="J24" s="29"/>
      <c r="K24" s="29" t="s">
        <v>120</v>
      </c>
      <c r="L24" s="29"/>
      <c r="M24" s="29" t="s">
        <v>121</v>
      </c>
      <c r="N24" s="29"/>
      <c r="O24" s="29"/>
      <c r="P24" s="29"/>
      <c r="Q24" s="29" t="s">
        <v>20</v>
      </c>
      <c r="R24" s="29"/>
      <c r="S24" s="29"/>
      <c r="T24" s="2">
        <f t="shared" si="0"/>
        <v>1</v>
      </c>
    </row>
    <row r="25" spans="1:20" x14ac:dyDescent="0.2">
      <c r="A25" s="25">
        <v>22</v>
      </c>
      <c r="B25" s="26" t="s">
        <v>48</v>
      </c>
      <c r="C25" s="27">
        <v>1</v>
      </c>
      <c r="D25" s="28" t="s">
        <v>25</v>
      </c>
      <c r="E25" s="25" t="s">
        <v>46</v>
      </c>
      <c r="F25" s="25" t="s">
        <v>157</v>
      </c>
      <c r="G25" s="25"/>
      <c r="H25" s="25" t="s">
        <v>154</v>
      </c>
      <c r="I25" s="25" t="s">
        <v>155</v>
      </c>
      <c r="J25" s="29"/>
      <c r="K25" s="29" t="s">
        <v>120</v>
      </c>
      <c r="L25" s="29" t="s">
        <v>121</v>
      </c>
      <c r="M25" s="29"/>
      <c r="N25" s="29"/>
      <c r="O25" s="29"/>
      <c r="P25" s="29"/>
      <c r="Q25" s="29"/>
      <c r="R25" s="29"/>
      <c r="S25" s="29" t="s">
        <v>121</v>
      </c>
      <c r="T25" s="2">
        <f t="shared" si="0"/>
        <v>1</v>
      </c>
    </row>
    <row r="26" spans="1:20" x14ac:dyDescent="0.2">
      <c r="A26" s="25">
        <v>23</v>
      </c>
      <c r="B26" s="26" t="s">
        <v>49</v>
      </c>
      <c r="C26" s="27">
        <v>1</v>
      </c>
      <c r="D26" s="28" t="s">
        <v>25</v>
      </c>
      <c r="E26" s="25" t="s">
        <v>46</v>
      </c>
      <c r="F26" s="25" t="s">
        <v>158</v>
      </c>
      <c r="G26" s="25" t="s">
        <v>202</v>
      </c>
      <c r="H26" s="25" t="s">
        <v>154</v>
      </c>
      <c r="I26" s="25" t="s">
        <v>155</v>
      </c>
      <c r="J26" s="29"/>
      <c r="K26" s="29" t="s">
        <v>120</v>
      </c>
      <c r="L26" s="29"/>
      <c r="M26" s="29" t="s">
        <v>121</v>
      </c>
      <c r="N26" s="29" t="s">
        <v>20</v>
      </c>
      <c r="O26" s="29"/>
      <c r="P26" s="29"/>
      <c r="Q26" s="29"/>
      <c r="R26" s="29"/>
      <c r="S26" s="29"/>
      <c r="T26" s="2">
        <f t="shared" si="0"/>
        <v>1</v>
      </c>
    </row>
    <row r="27" spans="1:20" x14ac:dyDescent="0.2">
      <c r="A27" s="25">
        <v>24</v>
      </c>
      <c r="B27" s="26" t="s">
        <v>159</v>
      </c>
      <c r="C27" s="27">
        <v>2</v>
      </c>
      <c r="D27" s="28" t="s">
        <v>30</v>
      </c>
      <c r="E27" s="25" t="s">
        <v>50</v>
      </c>
      <c r="F27" s="25" t="s">
        <v>160</v>
      </c>
      <c r="G27" s="25"/>
      <c r="H27" s="25" t="s">
        <v>160</v>
      </c>
      <c r="I27" s="25" t="s">
        <v>155</v>
      </c>
      <c r="J27" s="29"/>
      <c r="K27" s="29" t="s">
        <v>120</v>
      </c>
      <c r="L27" s="29" t="s">
        <v>121</v>
      </c>
      <c r="M27" s="29"/>
      <c r="N27" s="29"/>
      <c r="O27" s="29"/>
      <c r="P27" s="29"/>
      <c r="Q27" s="29"/>
      <c r="R27" s="29" t="s">
        <v>20</v>
      </c>
      <c r="S27" s="29"/>
      <c r="T27" s="2">
        <f t="shared" si="0"/>
        <v>1</v>
      </c>
    </row>
    <row r="28" spans="1:20" x14ac:dyDescent="0.2">
      <c r="A28" s="25">
        <v>25</v>
      </c>
      <c r="B28" s="26" t="s">
        <v>51</v>
      </c>
      <c r="C28" s="30">
        <v>2</v>
      </c>
      <c r="D28" s="28" t="s">
        <v>14</v>
      </c>
      <c r="E28" s="25" t="s">
        <v>52</v>
      </c>
      <c r="F28" s="25" t="s">
        <v>161</v>
      </c>
      <c r="G28" s="25" t="s">
        <v>162</v>
      </c>
      <c r="H28" s="25" t="s">
        <v>53</v>
      </c>
      <c r="I28" s="25" t="s">
        <v>163</v>
      </c>
      <c r="J28" s="29" t="s">
        <v>131</v>
      </c>
      <c r="K28" s="29" t="s">
        <v>120</v>
      </c>
      <c r="L28" s="29"/>
      <c r="M28" s="29" t="s">
        <v>121</v>
      </c>
      <c r="N28" s="29"/>
      <c r="O28" s="29" t="s">
        <v>20</v>
      </c>
      <c r="P28" s="29"/>
      <c r="Q28" s="29"/>
      <c r="R28" s="29"/>
      <c r="S28" s="29"/>
      <c r="T28" s="2">
        <f t="shared" si="0"/>
        <v>1</v>
      </c>
    </row>
    <row r="29" spans="1:20" x14ac:dyDescent="0.2">
      <c r="A29" s="25">
        <v>26</v>
      </c>
      <c r="B29" s="26" t="s">
        <v>54</v>
      </c>
      <c r="C29" s="30">
        <v>1</v>
      </c>
      <c r="D29" s="28" t="s">
        <v>16</v>
      </c>
      <c r="E29" s="25" t="s">
        <v>52</v>
      </c>
      <c r="F29" s="25" t="s">
        <v>164</v>
      </c>
      <c r="G29" s="25" t="s">
        <v>164</v>
      </c>
      <c r="H29" s="25" t="s">
        <v>53</v>
      </c>
      <c r="I29" s="25" t="s">
        <v>163</v>
      </c>
      <c r="J29" s="29"/>
      <c r="K29" s="29" t="s">
        <v>120</v>
      </c>
      <c r="L29" s="29" t="s">
        <v>121</v>
      </c>
      <c r="M29" s="29"/>
      <c r="N29" s="29"/>
      <c r="O29" s="29"/>
      <c r="P29" s="29"/>
      <c r="Q29" s="29"/>
      <c r="R29" s="29" t="s">
        <v>20</v>
      </c>
      <c r="S29" s="29"/>
      <c r="T29" s="2">
        <f t="shared" si="0"/>
        <v>1</v>
      </c>
    </row>
    <row r="30" spans="1:20" x14ac:dyDescent="0.2">
      <c r="A30" s="25">
        <v>27</v>
      </c>
      <c r="B30" s="26" t="s">
        <v>55</v>
      </c>
      <c r="C30" s="30">
        <v>1</v>
      </c>
      <c r="D30" s="28" t="s">
        <v>11</v>
      </c>
      <c r="E30" s="25" t="s">
        <v>52</v>
      </c>
      <c r="F30" s="25" t="s">
        <v>165</v>
      </c>
      <c r="G30" s="25" t="s">
        <v>210</v>
      </c>
      <c r="H30" s="25" t="s">
        <v>53</v>
      </c>
      <c r="I30" s="25" t="s">
        <v>163</v>
      </c>
      <c r="J30" s="29"/>
      <c r="K30" s="29" t="s">
        <v>120</v>
      </c>
      <c r="L30" s="29"/>
      <c r="M30" s="29" t="s">
        <v>121</v>
      </c>
      <c r="N30" s="29" t="s">
        <v>20</v>
      </c>
      <c r="O30" s="29"/>
      <c r="P30" s="29"/>
      <c r="Q30" s="29"/>
      <c r="R30" s="29"/>
      <c r="S30" s="29"/>
      <c r="T30" s="2">
        <f t="shared" si="0"/>
        <v>1</v>
      </c>
    </row>
    <row r="31" spans="1:20" x14ac:dyDescent="0.2">
      <c r="A31" s="25">
        <v>28</v>
      </c>
      <c r="B31" s="26" t="s">
        <v>56</v>
      </c>
      <c r="C31" s="30">
        <v>2</v>
      </c>
      <c r="D31" s="28" t="s">
        <v>18</v>
      </c>
      <c r="E31" s="25" t="s">
        <v>52</v>
      </c>
      <c r="F31" s="25" t="s">
        <v>166</v>
      </c>
      <c r="G31" s="25" t="s">
        <v>167</v>
      </c>
      <c r="H31" s="25" t="s">
        <v>53</v>
      </c>
      <c r="I31" s="25" t="s">
        <v>163</v>
      </c>
      <c r="J31" s="29"/>
      <c r="K31" s="29" t="s">
        <v>120</v>
      </c>
      <c r="L31" s="29" t="s">
        <v>121</v>
      </c>
      <c r="M31" s="29"/>
      <c r="N31" s="29"/>
      <c r="O31" s="29"/>
      <c r="P31" s="29"/>
      <c r="Q31" s="29"/>
      <c r="R31" s="29" t="s">
        <v>20</v>
      </c>
      <c r="S31" s="29"/>
      <c r="T31" s="2">
        <f t="shared" si="0"/>
        <v>1</v>
      </c>
    </row>
    <row r="32" spans="1:20" x14ac:dyDescent="0.2">
      <c r="A32" s="25">
        <v>29</v>
      </c>
      <c r="B32" s="26" t="s">
        <v>57</v>
      </c>
      <c r="C32" s="27">
        <v>1</v>
      </c>
      <c r="D32" s="28" t="s">
        <v>16</v>
      </c>
      <c r="E32" s="25" t="s">
        <v>52</v>
      </c>
      <c r="F32" s="25" t="s">
        <v>168</v>
      </c>
      <c r="G32" s="25" t="s">
        <v>169</v>
      </c>
      <c r="H32" s="25" t="s">
        <v>53</v>
      </c>
      <c r="I32" s="25" t="s">
        <v>163</v>
      </c>
      <c r="J32" s="29"/>
      <c r="K32" s="29" t="s">
        <v>120</v>
      </c>
      <c r="L32" s="29" t="s">
        <v>121</v>
      </c>
      <c r="M32" s="29"/>
      <c r="N32" s="29"/>
      <c r="O32" s="29"/>
      <c r="P32" s="29"/>
      <c r="Q32" s="29"/>
      <c r="R32" s="29" t="s">
        <v>20</v>
      </c>
      <c r="S32" s="29"/>
      <c r="T32" s="2">
        <f t="shared" si="0"/>
        <v>1</v>
      </c>
    </row>
    <row r="33" spans="1:22" x14ac:dyDescent="0.2">
      <c r="A33" s="25">
        <v>30</v>
      </c>
      <c r="B33" s="26" t="s">
        <v>61</v>
      </c>
      <c r="C33" s="27">
        <v>2</v>
      </c>
      <c r="D33" s="28" t="s">
        <v>30</v>
      </c>
      <c r="E33" s="25" t="s">
        <v>62</v>
      </c>
      <c r="F33" s="25" t="s">
        <v>172</v>
      </c>
      <c r="G33" s="25"/>
      <c r="H33" s="25" t="s">
        <v>173</v>
      </c>
      <c r="I33" s="25" t="s">
        <v>174</v>
      </c>
      <c r="J33" s="29"/>
      <c r="K33" s="29" t="s">
        <v>120</v>
      </c>
      <c r="L33" s="29"/>
      <c r="M33" s="29" t="s">
        <v>121</v>
      </c>
      <c r="N33" s="29"/>
      <c r="O33" s="29"/>
      <c r="P33" s="35"/>
      <c r="Q33" s="29" t="s">
        <v>20</v>
      </c>
      <c r="R33" s="29"/>
      <c r="S33" s="29"/>
      <c r="T33" s="2">
        <f t="shared" si="0"/>
        <v>1</v>
      </c>
    </row>
    <row r="34" spans="1:22" x14ac:dyDescent="0.2">
      <c r="A34" s="25">
        <v>31</v>
      </c>
      <c r="B34" s="26" t="s">
        <v>68</v>
      </c>
      <c r="C34" s="30">
        <v>2</v>
      </c>
      <c r="D34" s="28" t="s">
        <v>30</v>
      </c>
      <c r="E34" s="25" t="s">
        <v>62</v>
      </c>
      <c r="F34" s="25" t="s">
        <v>193</v>
      </c>
      <c r="G34" s="25" t="s">
        <v>194</v>
      </c>
      <c r="H34" s="25" t="s">
        <v>160</v>
      </c>
      <c r="I34" s="25" t="s">
        <v>174</v>
      </c>
      <c r="J34" s="29"/>
      <c r="K34" s="29" t="s">
        <v>120</v>
      </c>
      <c r="L34" s="29"/>
      <c r="M34" s="29" t="s">
        <v>121</v>
      </c>
      <c r="N34" s="29"/>
      <c r="O34" s="29"/>
      <c r="P34" s="29" t="s">
        <v>20</v>
      </c>
      <c r="Q34" s="29"/>
      <c r="R34" s="29"/>
      <c r="S34" s="29"/>
      <c r="T34" s="2">
        <f t="shared" si="0"/>
        <v>1</v>
      </c>
    </row>
    <row r="35" spans="1:22" x14ac:dyDescent="0.2">
      <c r="A35" s="25">
        <v>32</v>
      </c>
      <c r="B35" s="26" t="s">
        <v>63</v>
      </c>
      <c r="C35" s="30">
        <v>1</v>
      </c>
      <c r="D35" s="28" t="s">
        <v>25</v>
      </c>
      <c r="E35" s="25" t="s">
        <v>64</v>
      </c>
      <c r="F35" s="25" t="s">
        <v>65</v>
      </c>
      <c r="G35" s="25" t="s">
        <v>65</v>
      </c>
      <c r="H35" s="25" t="s">
        <v>66</v>
      </c>
      <c r="I35" s="25" t="s">
        <v>155</v>
      </c>
      <c r="J35" s="29"/>
      <c r="K35" s="29" t="s">
        <v>120</v>
      </c>
      <c r="L35" s="29"/>
      <c r="M35" s="29" t="s">
        <v>121</v>
      </c>
      <c r="N35" s="29"/>
      <c r="O35" s="29"/>
      <c r="P35" s="29"/>
      <c r="Q35" s="29" t="s">
        <v>20</v>
      </c>
      <c r="R35" s="29"/>
      <c r="S35" s="29"/>
      <c r="T35" s="2">
        <f t="shared" si="0"/>
        <v>1</v>
      </c>
    </row>
    <row r="36" spans="1:22" x14ac:dyDescent="0.2">
      <c r="A36" s="25">
        <v>33</v>
      </c>
      <c r="B36" s="26" t="s">
        <v>67</v>
      </c>
      <c r="C36" s="30">
        <v>2</v>
      </c>
      <c r="D36" s="28" t="s">
        <v>18</v>
      </c>
      <c r="E36" s="25" t="s">
        <v>64</v>
      </c>
      <c r="F36" s="25" t="s">
        <v>175</v>
      </c>
      <c r="G36" s="25" t="s">
        <v>65</v>
      </c>
      <c r="H36" s="25" t="s">
        <v>66</v>
      </c>
      <c r="I36" s="25" t="s">
        <v>155</v>
      </c>
      <c r="J36" s="29"/>
      <c r="K36" s="29" t="s">
        <v>120</v>
      </c>
      <c r="L36" s="29"/>
      <c r="M36" s="29" t="s">
        <v>121</v>
      </c>
      <c r="N36" s="29"/>
      <c r="O36" s="29"/>
      <c r="P36" s="29"/>
      <c r="Q36" s="29" t="s">
        <v>20</v>
      </c>
      <c r="R36" s="29"/>
      <c r="S36" s="29"/>
      <c r="T36" s="2">
        <f t="shared" si="0"/>
        <v>1</v>
      </c>
    </row>
    <row r="37" spans="1:22" x14ac:dyDescent="0.2">
      <c r="A37" s="25">
        <v>34</v>
      </c>
      <c r="B37" s="26" t="s">
        <v>69</v>
      </c>
      <c r="C37" s="27">
        <v>2</v>
      </c>
      <c r="D37" s="25" t="s">
        <v>14</v>
      </c>
      <c r="E37" s="25" t="s">
        <v>64</v>
      </c>
      <c r="F37" s="25" t="s">
        <v>176</v>
      </c>
      <c r="G37" s="25" t="s">
        <v>65</v>
      </c>
      <c r="H37" s="25" t="s">
        <v>66</v>
      </c>
      <c r="I37" s="25" t="s">
        <v>155</v>
      </c>
      <c r="J37" s="29"/>
      <c r="K37" s="29" t="s">
        <v>120</v>
      </c>
      <c r="L37" s="29"/>
      <c r="M37" s="29" t="s">
        <v>121</v>
      </c>
      <c r="N37" s="29"/>
      <c r="O37" s="29"/>
      <c r="P37" s="29" t="s">
        <v>20</v>
      </c>
      <c r="Q37" s="29"/>
      <c r="R37" s="29"/>
      <c r="S37" s="29"/>
      <c r="T37" s="2">
        <f t="shared" si="0"/>
        <v>1</v>
      </c>
    </row>
    <row r="38" spans="1:22" x14ac:dyDescent="0.2">
      <c r="A38" s="25">
        <v>35</v>
      </c>
      <c r="B38" s="26" t="s">
        <v>58</v>
      </c>
      <c r="C38" s="30">
        <v>1</v>
      </c>
      <c r="D38" s="28" t="s">
        <v>25</v>
      </c>
      <c r="E38" s="25" t="s">
        <v>59</v>
      </c>
      <c r="F38" s="25" t="s">
        <v>170</v>
      </c>
      <c r="G38" s="25"/>
      <c r="H38" s="25" t="s">
        <v>60</v>
      </c>
      <c r="I38" s="25" t="s">
        <v>171</v>
      </c>
      <c r="J38" s="29"/>
      <c r="K38" s="29" t="s">
        <v>120</v>
      </c>
      <c r="L38" s="29"/>
      <c r="M38" s="29" t="s">
        <v>121</v>
      </c>
      <c r="N38" s="29"/>
      <c r="O38" s="29"/>
      <c r="P38" s="29" t="s">
        <v>20</v>
      </c>
      <c r="Q38" s="29"/>
      <c r="R38" s="29"/>
      <c r="S38" s="29"/>
      <c r="T38" s="2">
        <f t="shared" si="0"/>
        <v>1</v>
      </c>
    </row>
    <row r="39" spans="1:22" x14ac:dyDescent="0.2">
      <c r="A39" s="25">
        <v>36</v>
      </c>
      <c r="B39" s="26" t="s">
        <v>70</v>
      </c>
      <c r="C39" s="30">
        <v>1</v>
      </c>
      <c r="D39" s="28" t="s">
        <v>11</v>
      </c>
      <c r="E39" s="25" t="s">
        <v>71</v>
      </c>
      <c r="F39" s="25" t="s">
        <v>177</v>
      </c>
      <c r="G39" s="25" t="s">
        <v>178</v>
      </c>
      <c r="H39" s="25" t="s">
        <v>179</v>
      </c>
      <c r="I39" s="25" t="s">
        <v>126</v>
      </c>
      <c r="J39" s="29"/>
      <c r="K39" s="29" t="s">
        <v>120</v>
      </c>
      <c r="L39" s="29" t="s">
        <v>121</v>
      </c>
      <c r="M39" s="29"/>
      <c r="N39" s="29"/>
      <c r="O39" s="29"/>
      <c r="P39" s="29"/>
      <c r="Q39" s="29"/>
      <c r="R39" s="29"/>
      <c r="S39" s="29" t="s">
        <v>121</v>
      </c>
      <c r="T39" s="2">
        <f t="shared" si="0"/>
        <v>1</v>
      </c>
    </row>
    <row r="40" spans="1:22" x14ac:dyDescent="0.2">
      <c r="A40" s="25">
        <v>37</v>
      </c>
      <c r="B40" s="26" t="s">
        <v>72</v>
      </c>
      <c r="C40" s="30">
        <v>1</v>
      </c>
      <c r="D40" s="28" t="s">
        <v>25</v>
      </c>
      <c r="E40" s="25" t="s">
        <v>71</v>
      </c>
      <c r="F40" s="25" t="s">
        <v>178</v>
      </c>
      <c r="G40" s="25"/>
      <c r="H40" s="25" t="s">
        <v>179</v>
      </c>
      <c r="I40" s="25" t="s">
        <v>126</v>
      </c>
      <c r="J40" s="29"/>
      <c r="K40" s="29" t="s">
        <v>120</v>
      </c>
      <c r="L40" s="29" t="s">
        <v>121</v>
      </c>
      <c r="M40" s="29"/>
      <c r="N40" s="29"/>
      <c r="O40" s="29"/>
      <c r="P40" s="29"/>
      <c r="Q40" s="29"/>
      <c r="R40" s="29"/>
      <c r="S40" s="29" t="s">
        <v>121</v>
      </c>
      <c r="T40" s="2">
        <f t="shared" si="0"/>
        <v>1</v>
      </c>
    </row>
    <row r="41" spans="1:22" x14ac:dyDescent="0.2">
      <c r="A41" s="25">
        <v>38</v>
      </c>
      <c r="B41" s="26" t="s">
        <v>73</v>
      </c>
      <c r="C41" s="27">
        <v>2</v>
      </c>
      <c r="D41" s="25" t="s">
        <v>18</v>
      </c>
      <c r="E41" s="25" t="s">
        <v>74</v>
      </c>
      <c r="F41" s="25" t="s">
        <v>180</v>
      </c>
      <c r="G41" s="25" t="s">
        <v>181</v>
      </c>
      <c r="H41" s="25" t="s">
        <v>182</v>
      </c>
      <c r="I41" s="25" t="s">
        <v>124</v>
      </c>
      <c r="J41" s="29"/>
      <c r="K41" s="29"/>
      <c r="L41" s="29" t="s">
        <v>121</v>
      </c>
      <c r="M41" s="29"/>
      <c r="N41" s="29"/>
      <c r="O41" s="29"/>
      <c r="P41" s="29"/>
      <c r="Q41" s="29"/>
      <c r="R41" s="29"/>
      <c r="S41" s="29" t="s">
        <v>125</v>
      </c>
      <c r="T41" s="2">
        <f t="shared" si="0"/>
        <v>1</v>
      </c>
    </row>
    <row r="42" spans="1:22" x14ac:dyDescent="0.2">
      <c r="A42" s="25">
        <v>39</v>
      </c>
      <c r="B42" s="36" t="s">
        <v>75</v>
      </c>
      <c r="C42" s="37">
        <v>1</v>
      </c>
      <c r="D42" s="38" t="s">
        <v>25</v>
      </c>
      <c r="E42" s="39" t="s">
        <v>74</v>
      </c>
      <c r="F42" s="39" t="s">
        <v>183</v>
      </c>
      <c r="G42" s="39" t="s">
        <v>181</v>
      </c>
      <c r="H42" s="39" t="s">
        <v>182</v>
      </c>
      <c r="I42" s="25" t="s">
        <v>124</v>
      </c>
      <c r="J42" s="29"/>
      <c r="K42" s="28"/>
      <c r="L42" s="29" t="s">
        <v>121</v>
      </c>
      <c r="M42" s="29"/>
      <c r="N42" s="29"/>
      <c r="O42" s="29"/>
      <c r="P42" s="29"/>
      <c r="Q42" s="29"/>
      <c r="R42" s="29"/>
      <c r="S42" s="29" t="s">
        <v>125</v>
      </c>
      <c r="T42" s="11">
        <f t="shared" si="0"/>
        <v>1</v>
      </c>
    </row>
    <row r="43" spans="1:22" s="8" customFormat="1" x14ac:dyDescent="0.2">
      <c r="A43" s="40"/>
      <c r="B43" s="40">
        <f>SUBTOTAL(103,Table1342[English Name])</f>
        <v>39</v>
      </c>
      <c r="C43" s="40"/>
      <c r="D43" s="40"/>
      <c r="E43" s="40"/>
      <c r="F43" s="40"/>
      <c r="G43" s="40"/>
      <c r="H43" s="40"/>
      <c r="I43" s="40"/>
      <c r="J43" s="40"/>
      <c r="K43" s="41">
        <f>SUBTOTAL(103,Table1342[Oracle+SQL Performance Tuning])</f>
        <v>37</v>
      </c>
      <c r="L43" s="41">
        <f>SUBTOTAL(103,Table1342[External Training-
Batch 1])</f>
        <v>19</v>
      </c>
      <c r="M43" s="41">
        <f>SUBTOTAL(103,Table1342[External Traing-
Batch 2])</f>
        <v>20</v>
      </c>
      <c r="N43" s="41">
        <f>SUBTOTAL(103,Table1342[Office 365])</f>
        <v>5</v>
      </c>
      <c r="O43" s="41">
        <f>SUBTOTAL(103,Table1342[Benchmarking OOCL Performance])</f>
        <v>4</v>
      </c>
      <c r="P43" s="41">
        <f>SUBTOTAL(103,Table1342[Tradelane scope rule])</f>
        <v>5</v>
      </c>
      <c r="Q43" s="41">
        <f>SUBTOTAL(103,Table1342[TNM SC])</f>
        <v>6</v>
      </c>
      <c r="R43" s="41">
        <f>SUBTOTAL(103,Table1342[ IRIS4 DSH])</f>
        <v>6</v>
      </c>
      <c r="S43" s="41">
        <f>SUBTOTAL(103,Table1342[ ACZ BR revamp])</f>
        <v>13</v>
      </c>
      <c r="T43" s="16"/>
      <c r="U43" s="8">
        <f>SUM(N43:S43)</f>
        <v>39</v>
      </c>
      <c r="V43" s="8" t="s">
        <v>76</v>
      </c>
    </row>
    <row r="44" spans="1:22" x14ac:dyDescent="0.2">
      <c r="A44" s="17"/>
      <c r="B44" s="17"/>
      <c r="C44" s="18"/>
      <c r="D44" s="19"/>
      <c r="E44" s="17"/>
      <c r="F44" s="19"/>
      <c r="G44" s="18"/>
      <c r="H44" s="17"/>
      <c r="I44" s="17"/>
      <c r="J44" s="17"/>
      <c r="K44" s="42" t="s">
        <v>184</v>
      </c>
      <c r="L44" s="56" t="s">
        <v>195</v>
      </c>
      <c r="M44" s="56"/>
      <c r="N44" s="43"/>
      <c r="O44" s="19"/>
      <c r="P44" s="19"/>
      <c r="Q44" s="19"/>
      <c r="R44" s="17"/>
      <c r="S44" s="54" t="s">
        <v>196</v>
      </c>
    </row>
    <row r="45" spans="1:22" x14ac:dyDescent="0.2">
      <c r="A45" s="17"/>
      <c r="B45" s="17"/>
      <c r="C45" s="18"/>
      <c r="D45" s="19"/>
      <c r="E45" s="17"/>
      <c r="F45" s="19"/>
      <c r="G45" s="18"/>
      <c r="H45" s="17"/>
      <c r="I45" s="17"/>
      <c r="J45" s="17"/>
      <c r="K45" s="19"/>
      <c r="L45" s="44" t="s">
        <v>197</v>
      </c>
      <c r="M45" s="45" t="s">
        <v>198</v>
      </c>
      <c r="N45" s="17"/>
      <c r="O45" s="17"/>
      <c r="P45" s="17"/>
      <c r="Q45" s="17"/>
      <c r="R45" s="17"/>
      <c r="S45" s="17"/>
    </row>
    <row r="46" spans="1:22" x14ac:dyDescent="0.2">
      <c r="A46" s="17"/>
      <c r="B46" s="17"/>
      <c r="C46" s="18"/>
      <c r="D46" s="19"/>
      <c r="E46" s="17"/>
      <c r="F46" s="19"/>
      <c r="G46" s="18"/>
      <c r="H46" s="17"/>
      <c r="I46" s="17"/>
      <c r="J46" s="17"/>
      <c r="K46" s="19"/>
      <c r="L46" s="17"/>
      <c r="M46" s="46" t="s">
        <v>204</v>
      </c>
      <c r="N46" s="47">
        <v>5</v>
      </c>
      <c r="O46" s="48">
        <v>4</v>
      </c>
      <c r="P46" s="47">
        <v>5</v>
      </c>
      <c r="Q46" s="47">
        <v>5</v>
      </c>
      <c r="R46" s="47">
        <v>5</v>
      </c>
      <c r="S46" s="47">
        <v>13</v>
      </c>
    </row>
    <row r="47" spans="1:22" ht="24" x14ac:dyDescent="0.2">
      <c r="A47" s="17"/>
      <c r="B47" s="17"/>
      <c r="C47" s="18"/>
      <c r="D47" s="19"/>
      <c r="E47" s="17"/>
      <c r="F47" s="19"/>
      <c r="G47" s="18"/>
      <c r="H47" s="17"/>
      <c r="I47" s="17"/>
      <c r="J47" s="17"/>
      <c r="K47" s="19"/>
      <c r="L47" s="19"/>
      <c r="M47" s="49" t="s">
        <v>185</v>
      </c>
      <c r="N47" s="51" t="s">
        <v>215</v>
      </c>
      <c r="O47" s="51" t="s">
        <v>212</v>
      </c>
      <c r="P47" s="50" t="s">
        <v>78</v>
      </c>
      <c r="Q47" s="50" t="s">
        <v>65</v>
      </c>
      <c r="R47" s="50" t="s">
        <v>79</v>
      </c>
      <c r="S47" s="51" t="s">
        <v>213</v>
      </c>
    </row>
    <row r="48" spans="1:22" ht="24" x14ac:dyDescent="0.2">
      <c r="A48" s="17"/>
      <c r="B48" s="17"/>
      <c r="C48" s="18"/>
      <c r="D48" s="19"/>
      <c r="E48" s="17"/>
      <c r="F48" s="19"/>
      <c r="G48" s="18"/>
      <c r="H48" s="17"/>
      <c r="I48" s="17"/>
      <c r="J48" s="17"/>
      <c r="K48" s="19"/>
      <c r="L48" s="19"/>
      <c r="M48" s="49" t="s">
        <v>186</v>
      </c>
      <c r="N48" s="51" t="s">
        <v>214</v>
      </c>
      <c r="O48" s="50" t="s">
        <v>44</v>
      </c>
      <c r="P48" s="50" t="s">
        <v>60</v>
      </c>
      <c r="Q48" s="50" t="s">
        <v>66</v>
      </c>
      <c r="R48" s="50" t="s">
        <v>53</v>
      </c>
      <c r="S48" s="50" t="s">
        <v>19</v>
      </c>
    </row>
    <row r="49" spans="1:19" ht="24" x14ac:dyDescent="0.2">
      <c r="A49" s="17"/>
      <c r="B49" s="17"/>
      <c r="C49" s="18"/>
      <c r="D49" s="19"/>
      <c r="E49" s="17"/>
      <c r="F49" s="19"/>
      <c r="G49" s="18"/>
      <c r="H49" s="17"/>
      <c r="I49" s="17"/>
      <c r="J49" s="17"/>
      <c r="K49" s="19"/>
      <c r="L49" s="19"/>
      <c r="M49" s="49" t="s">
        <v>187</v>
      </c>
      <c r="N49" s="49" t="s">
        <v>188</v>
      </c>
      <c r="O49" s="49" t="s">
        <v>189</v>
      </c>
      <c r="P49" s="49" t="s">
        <v>190</v>
      </c>
      <c r="Q49" s="49" t="s">
        <v>191</v>
      </c>
      <c r="R49" s="53" t="s">
        <v>192</v>
      </c>
      <c r="S49" s="53" t="s">
        <v>203</v>
      </c>
    </row>
  </sheetData>
  <dataConsolidate/>
  <mergeCells count="4">
    <mergeCell ref="A2:B2"/>
    <mergeCell ref="L44:M44"/>
    <mergeCell ref="K1:S1"/>
    <mergeCell ref="N2:S2"/>
  </mergeCells>
  <phoneticPr fontId="8" type="noConversion"/>
  <conditionalFormatting sqref="T4:T42">
    <cfRule type="cellIs" dxfId="43" priority="1" operator="equal">
      <formula>0</formula>
    </cfRule>
  </conditionalFormatting>
  <hyperlinks>
    <hyperlink ref="N3" location="'Project-Office365'!A1" display="'Project-Office365'!A1"/>
    <hyperlink ref="O3" location="'Project-DMA'!A1" display="Benchmarking OOCL Performance"/>
    <hyperlink ref="P3" location="'Project-GSP'!A1" display="Tradelane scope rule"/>
    <hyperlink ref="Q3" location="'Project-TNM'!A1" display="TNM SC"/>
    <hyperlink ref="R3" location="'Project-DOCU'!A1" display=" IRIS4 DSH"/>
    <hyperlink ref="S3" location="'Project-CS'!A1" display=" ACZ BR revamp"/>
  </hyperlink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Team!$A$1:$A$15</xm:f>
          </x14:formula1>
          <xm:sqref>E4:E42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B28" sqref="B28"/>
    </sheetView>
  </sheetViews>
  <sheetFormatPr defaultRowHeight="13.5" x14ac:dyDescent="0.15"/>
  <cols>
    <col min="1" max="1" width="16" bestFit="1" customWidth="1"/>
  </cols>
  <sheetData>
    <row r="1" spans="1:1" x14ac:dyDescent="0.15">
      <c r="A1" s="1" t="s">
        <v>12</v>
      </c>
    </row>
    <row r="2" spans="1:1" x14ac:dyDescent="0.15">
      <c r="A2" s="1" t="s">
        <v>81</v>
      </c>
    </row>
    <row r="3" spans="1:1" x14ac:dyDescent="0.15">
      <c r="A3" s="1" t="s">
        <v>17</v>
      </c>
    </row>
    <row r="4" spans="1:1" x14ac:dyDescent="0.15">
      <c r="A4" s="1" t="s">
        <v>32</v>
      </c>
    </row>
    <row r="5" spans="1:1" x14ac:dyDescent="0.15">
      <c r="A5" s="1" t="s">
        <v>42</v>
      </c>
    </row>
    <row r="6" spans="1:1" x14ac:dyDescent="0.15">
      <c r="A6" s="1" t="s">
        <v>35</v>
      </c>
    </row>
    <row r="7" spans="1:1" x14ac:dyDescent="0.15">
      <c r="A7" s="1" t="s">
        <v>40</v>
      </c>
    </row>
    <row r="8" spans="1:1" x14ac:dyDescent="0.15">
      <c r="A8" s="1" t="s">
        <v>46</v>
      </c>
    </row>
    <row r="9" spans="1:1" x14ac:dyDescent="0.15">
      <c r="A9" s="1" t="s">
        <v>50</v>
      </c>
    </row>
    <row r="10" spans="1:1" x14ac:dyDescent="0.15">
      <c r="A10" s="1" t="s">
        <v>52</v>
      </c>
    </row>
    <row r="11" spans="1:1" x14ac:dyDescent="0.15">
      <c r="A11" s="1" t="s">
        <v>62</v>
      </c>
    </row>
    <row r="12" spans="1:1" x14ac:dyDescent="0.15">
      <c r="A12" s="1" t="s">
        <v>64</v>
      </c>
    </row>
    <row r="13" spans="1:1" x14ac:dyDescent="0.15">
      <c r="A13" s="1" t="s">
        <v>59</v>
      </c>
    </row>
    <row r="14" spans="1:1" x14ac:dyDescent="0.15">
      <c r="A14" s="1" t="s">
        <v>71</v>
      </c>
    </row>
    <row r="15" spans="1:1" x14ac:dyDescent="0.15">
      <c r="A15" s="1" t="s">
        <v>74</v>
      </c>
    </row>
  </sheetData>
  <sortState ref="A1:A15">
    <sortCondition ref="A1"/>
  </sortState>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ColWidth="9" defaultRowHeight="12.75" x14ac:dyDescent="0.15"/>
  <cols>
    <col min="1" max="1" width="17.625" style="13" bestFit="1" customWidth="1"/>
    <col min="2" max="2" width="79.625" style="12" customWidth="1"/>
    <col min="3" max="16384" width="9" style="12"/>
  </cols>
  <sheetData>
    <row r="1" spans="1:2" x14ac:dyDescent="0.15">
      <c r="A1" s="14" t="s">
        <v>85</v>
      </c>
      <c r="B1" s="1" t="s">
        <v>88</v>
      </c>
    </row>
    <row r="2" spans="1:2" x14ac:dyDescent="0.15">
      <c r="A2" s="14" t="s">
        <v>82</v>
      </c>
      <c r="B2" s="1" t="s">
        <v>80</v>
      </c>
    </row>
    <row r="3" spans="1:2" x14ac:dyDescent="0.15">
      <c r="A3" s="14" t="s">
        <v>83</v>
      </c>
      <c r="B3" s="1" t="s">
        <v>77</v>
      </c>
    </row>
    <row r="4" spans="1:2" ht="140.25" x14ac:dyDescent="0.15">
      <c r="A4" s="14" t="s">
        <v>84</v>
      </c>
      <c r="B4" s="15" t="s">
        <v>89</v>
      </c>
    </row>
    <row r="5" spans="1:2" x14ac:dyDescent="0.15">
      <c r="A5" s="14" t="s">
        <v>86</v>
      </c>
      <c r="B5" s="1"/>
    </row>
    <row r="6" spans="1:2" ht="25.5" x14ac:dyDescent="0.15">
      <c r="A6" s="14" t="s">
        <v>87</v>
      </c>
      <c r="B6" s="15" t="s">
        <v>221</v>
      </c>
    </row>
  </sheetData>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3.5" x14ac:dyDescent="0.15"/>
  <cols>
    <col min="1" max="1" width="19.875" customWidth="1"/>
    <col min="2" max="2" width="75.375" customWidth="1"/>
  </cols>
  <sheetData>
    <row r="1" spans="1:2" x14ac:dyDescent="0.15">
      <c r="A1" s="14" t="s">
        <v>85</v>
      </c>
      <c r="B1" s="1" t="s">
        <v>96</v>
      </c>
    </row>
    <row r="2" spans="1:2" x14ac:dyDescent="0.15">
      <c r="A2" s="14" t="s">
        <v>82</v>
      </c>
      <c r="B2" s="1" t="s">
        <v>95</v>
      </c>
    </row>
    <row r="3" spans="1:2" ht="25.5" x14ac:dyDescent="0.15">
      <c r="A3" s="14" t="s">
        <v>83</v>
      </c>
      <c r="B3" s="15" t="s">
        <v>97</v>
      </c>
    </row>
    <row r="4" spans="1:2" ht="127.5" x14ac:dyDescent="0.15">
      <c r="A4" s="14" t="s">
        <v>84</v>
      </c>
      <c r="B4" s="15" t="s">
        <v>98</v>
      </c>
    </row>
    <row r="5" spans="1:2" ht="51" x14ac:dyDescent="0.15">
      <c r="A5" s="14" t="s">
        <v>86</v>
      </c>
      <c r="B5" s="15" t="s">
        <v>99</v>
      </c>
    </row>
    <row r="6" spans="1:2" ht="25.5" x14ac:dyDescent="0.15">
      <c r="A6" s="14" t="s">
        <v>87</v>
      </c>
      <c r="B6" s="15" t="s">
        <v>221</v>
      </c>
    </row>
  </sheetData>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3.5" x14ac:dyDescent="0.15"/>
  <cols>
    <col min="1" max="1" width="17.625" bestFit="1" customWidth="1"/>
    <col min="2" max="2" width="79.875" customWidth="1"/>
  </cols>
  <sheetData>
    <row r="1" spans="1:2" x14ac:dyDescent="0.15">
      <c r="A1" s="14" t="s">
        <v>85</v>
      </c>
      <c r="B1" s="1" t="s">
        <v>216</v>
      </c>
    </row>
    <row r="2" spans="1:2" x14ac:dyDescent="0.15">
      <c r="A2" s="14" t="s">
        <v>82</v>
      </c>
      <c r="B2" s="1" t="s">
        <v>217</v>
      </c>
    </row>
    <row r="3" spans="1:2" x14ac:dyDescent="0.15">
      <c r="A3" s="14" t="s">
        <v>83</v>
      </c>
      <c r="B3" s="15" t="s">
        <v>218</v>
      </c>
    </row>
    <row r="4" spans="1:2" ht="51" x14ac:dyDescent="0.15">
      <c r="A4" s="14" t="s">
        <v>84</v>
      </c>
      <c r="B4" s="15" t="s">
        <v>219</v>
      </c>
    </row>
    <row r="5" spans="1:2" ht="191.25" x14ac:dyDescent="0.15">
      <c r="A5" s="14" t="s">
        <v>86</v>
      </c>
      <c r="B5" s="15" t="s">
        <v>220</v>
      </c>
    </row>
    <row r="6" spans="1:2" ht="25.5" x14ac:dyDescent="0.15">
      <c r="A6" s="14" t="s">
        <v>87</v>
      </c>
      <c r="B6" s="15" t="s">
        <v>221</v>
      </c>
    </row>
  </sheetData>
  <phoneticPr fontId="8"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3.5" x14ac:dyDescent="0.15"/>
  <cols>
    <col min="1" max="1" width="17.625" bestFit="1" customWidth="1"/>
    <col min="2" max="2" width="80.875" customWidth="1"/>
  </cols>
  <sheetData>
    <row r="1" spans="1:2" x14ac:dyDescent="0.15">
      <c r="A1" s="14" t="s">
        <v>85</v>
      </c>
      <c r="B1" s="1" t="s">
        <v>90</v>
      </c>
    </row>
    <row r="2" spans="1:2" x14ac:dyDescent="0.15">
      <c r="A2" s="14" t="s">
        <v>82</v>
      </c>
      <c r="B2" s="1" t="s">
        <v>91</v>
      </c>
    </row>
    <row r="3" spans="1:2" x14ac:dyDescent="0.15">
      <c r="A3" s="14" t="s">
        <v>83</v>
      </c>
      <c r="B3" s="1" t="s">
        <v>92</v>
      </c>
    </row>
    <row r="4" spans="1:2" ht="140.25" x14ac:dyDescent="0.15">
      <c r="A4" s="14" t="s">
        <v>84</v>
      </c>
      <c r="B4" s="15" t="s">
        <v>93</v>
      </c>
    </row>
    <row r="5" spans="1:2" x14ac:dyDescent="0.15">
      <c r="A5" s="14" t="s">
        <v>86</v>
      </c>
      <c r="B5" s="1" t="s">
        <v>94</v>
      </c>
    </row>
    <row r="6" spans="1:2" ht="25.5" x14ac:dyDescent="0.15">
      <c r="A6" s="14" t="s">
        <v>87</v>
      </c>
      <c r="B6" s="15" t="s">
        <v>221</v>
      </c>
    </row>
  </sheetData>
  <phoneticPr fontId="8"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3.5" x14ac:dyDescent="0.15"/>
  <cols>
    <col min="1" max="1" width="17.625" bestFit="1" customWidth="1"/>
    <col min="2" max="2" width="73.375" customWidth="1"/>
  </cols>
  <sheetData>
    <row r="1" spans="1:2" x14ac:dyDescent="0.15">
      <c r="A1" s="14" t="s">
        <v>85</v>
      </c>
      <c r="B1" s="1" t="s">
        <v>100</v>
      </c>
    </row>
    <row r="2" spans="1:2" x14ac:dyDescent="0.15">
      <c r="A2" s="14" t="s">
        <v>82</v>
      </c>
      <c r="B2" s="1" t="s">
        <v>101</v>
      </c>
    </row>
    <row r="3" spans="1:2" x14ac:dyDescent="0.15">
      <c r="A3" s="14" t="s">
        <v>83</v>
      </c>
      <c r="B3" s="15" t="s">
        <v>102</v>
      </c>
    </row>
    <row r="4" spans="1:2" ht="229.5" x14ac:dyDescent="0.15">
      <c r="A4" s="14" t="s">
        <v>84</v>
      </c>
      <c r="B4" s="15" t="s">
        <v>103</v>
      </c>
    </row>
    <row r="5" spans="1:2" ht="76.5" x14ac:dyDescent="0.15">
      <c r="A5" s="14" t="s">
        <v>86</v>
      </c>
      <c r="B5" s="15" t="s">
        <v>104</v>
      </c>
    </row>
    <row r="6" spans="1:2" ht="25.5" x14ac:dyDescent="0.15">
      <c r="A6" s="14" t="s">
        <v>87</v>
      </c>
      <c r="B6" s="15" t="s">
        <v>221</v>
      </c>
    </row>
  </sheetData>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4" sqref="B14"/>
    </sheetView>
  </sheetViews>
  <sheetFormatPr defaultRowHeight="13.5" x14ac:dyDescent="0.15"/>
  <cols>
    <col min="1" max="1" width="17.625" bestFit="1" customWidth="1"/>
    <col min="2" max="2" width="72.875" customWidth="1"/>
  </cols>
  <sheetData>
    <row r="1" spans="1:2" x14ac:dyDescent="0.15">
      <c r="A1" s="14" t="s">
        <v>85</v>
      </c>
      <c r="B1" s="1" t="s">
        <v>105</v>
      </c>
    </row>
    <row r="2" spans="1:2" x14ac:dyDescent="0.15">
      <c r="A2" s="14" t="s">
        <v>82</v>
      </c>
      <c r="B2" s="1" t="s">
        <v>106</v>
      </c>
    </row>
    <row r="3" spans="1:2" x14ac:dyDescent="0.15">
      <c r="A3" s="14" t="s">
        <v>83</v>
      </c>
      <c r="B3" s="15" t="s">
        <v>107</v>
      </c>
    </row>
    <row r="4" spans="1:2" ht="204" x14ac:dyDescent="0.15">
      <c r="A4" s="14" t="s">
        <v>84</v>
      </c>
      <c r="B4" s="15" t="s">
        <v>108</v>
      </c>
    </row>
    <row r="5" spans="1:2" ht="51" x14ac:dyDescent="0.15">
      <c r="A5" s="14" t="s">
        <v>86</v>
      </c>
      <c r="B5" s="15" t="s">
        <v>109</v>
      </c>
    </row>
    <row r="6" spans="1:2" ht="25.5" x14ac:dyDescent="0.15">
      <c r="A6" s="14" t="s">
        <v>87</v>
      </c>
      <c r="B6" s="15" t="s">
        <v>221</v>
      </c>
    </row>
  </sheetData>
  <phoneticPr fontId="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档" ma:contentTypeID="0x0101005D3AD23A9D2DC248815226DC92997912" ma:contentTypeVersion="0" ma:contentTypeDescription="新建文档。" ma:contentTypeScope="" ma:versionID="0658329ebe8f61655cf5ffe4950603a6">
  <xsd:schema xmlns:xsd="http://www.w3.org/2001/XMLSchema" xmlns:xs="http://www.w3.org/2001/XMLSchema" xmlns:p="http://schemas.microsoft.com/office/2006/metadata/properties" targetNamespace="http://schemas.microsoft.com/office/2006/metadata/properties" ma:root="true" ma:fieldsID="74a59848e4c18469ecd4590a4fcc462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47880B-D0FF-411C-87B8-E6B1EF7F0154}">
  <ds:schemaRefs>
    <ds:schemaRef ds:uri="http://purl.org/dc/dcmitype/"/>
    <ds:schemaRef ds:uri="http://purl.org/dc/terms/"/>
    <ds:schemaRef ds:uri="bcf60191-8770-4faf-baf6-71eb0abfa3bd"/>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6E9ECA7B-D652-4A82-8B11-2614253B34CD}">
  <ds:schemaRefs>
    <ds:schemaRef ds:uri="http://schemas.microsoft.com/sharepoint/v3/contenttype/forms"/>
  </ds:schemaRefs>
</ds:datastoreItem>
</file>

<file path=customXml/itemProps3.xml><?xml version="1.0" encoding="utf-8"?>
<ds:datastoreItem xmlns:ds="http://schemas.openxmlformats.org/officeDocument/2006/customXml" ds:itemID="{04727304-AC82-4231-B0AF-1B718FE0460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Overall</vt:lpstr>
      <vt:lpstr>Team</vt:lpstr>
      <vt:lpstr>Project-Office365</vt:lpstr>
      <vt:lpstr>Project-DMA</vt:lpstr>
      <vt:lpstr>Project-GSP</vt:lpstr>
      <vt:lpstr>Project-TNM</vt:lpstr>
      <vt:lpstr>Project-DOCU</vt:lpstr>
      <vt:lpstr>Project-CS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Dan</dc:creator>
  <cp:keywords/>
  <dc:description/>
  <cp:lastModifiedBy>Administrator</cp:lastModifiedBy>
  <cp:revision/>
  <dcterms:created xsi:type="dcterms:W3CDTF">2016-09-14T05:38:37Z</dcterms:created>
  <dcterms:modified xsi:type="dcterms:W3CDTF">2017-05-04T14:40:41Z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0x0101005D3AD23A9D2DC248815226DC92997912</vt:lpwstr>
  </property>
</Properties>
</file>