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Projects\KPISystem\Progress report\"/>
    </mc:Choice>
  </mc:AlternateContent>
  <xr:revisionPtr revIDLastSave="0" documentId="13_ncr:1_{8929036A-82C2-41F5-96CD-13D0CF4605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PPP1" sheetId="1" r:id="rId1"/>
    <sheet name="DND" sheetId="6" r:id="rId2"/>
    <sheet name="LPPP1B op1" sheetId="4" r:id="rId3"/>
    <sheet name="LPPP2 op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E6" i="1"/>
  <c r="G21" i="1"/>
  <c r="E13" i="1"/>
  <c r="G13" i="1" s="1"/>
  <c r="E14" i="1" s="1"/>
  <c r="G14" i="1" s="1"/>
  <c r="E15" i="1" s="1"/>
  <c r="G15" i="1" s="1"/>
  <c r="E18" i="1" s="1"/>
  <c r="E19" i="1" s="1"/>
  <c r="G19" i="1" s="1"/>
  <c r="E20" i="1" s="1"/>
  <c r="I15" i="1"/>
  <c r="I23" i="5"/>
  <c r="I18" i="5"/>
  <c r="I15" i="5"/>
  <c r="J9" i="5"/>
  <c r="K9" i="5" s="1"/>
  <c r="L9" i="5" s="1"/>
  <c r="M9" i="5" s="1"/>
  <c r="N9" i="5" s="1"/>
  <c r="O9" i="5" s="1"/>
  <c r="P9" i="5" s="1"/>
  <c r="Q9" i="5" s="1"/>
  <c r="R9" i="5" s="1"/>
  <c r="S9" i="5" s="1"/>
  <c r="T9" i="5" s="1"/>
  <c r="U9" i="5" s="1"/>
  <c r="V9" i="5" s="1"/>
  <c r="W9" i="5" s="1"/>
  <c r="X9" i="5" s="1"/>
  <c r="Y9" i="5" s="1"/>
  <c r="Z9" i="5" s="1"/>
  <c r="AA9" i="5" s="1"/>
  <c r="AB9" i="5" s="1"/>
  <c r="AC9" i="5" s="1"/>
  <c r="AD9" i="5" s="1"/>
  <c r="AE9" i="5" s="1"/>
  <c r="AF9" i="5" s="1"/>
  <c r="AG9" i="5" s="1"/>
  <c r="AH9" i="5" s="1"/>
  <c r="AI9" i="5" s="1"/>
  <c r="AJ9" i="5" s="1"/>
  <c r="AK9" i="5" s="1"/>
  <c r="AL9" i="5" s="1"/>
  <c r="AM9" i="5" s="1"/>
  <c r="AN9" i="5" s="1"/>
  <c r="AO9" i="5" s="1"/>
  <c r="AP9" i="5" s="1"/>
  <c r="E6" i="5"/>
  <c r="I23" i="4"/>
  <c r="I18" i="4"/>
  <c r="I15" i="4"/>
  <c r="J9" i="4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N9" i="4" s="1"/>
  <c r="AO9" i="4" s="1"/>
  <c r="AP9" i="4" s="1"/>
  <c r="E6" i="4"/>
  <c r="G20" i="1" l="1"/>
  <c r="E22" i="1" s="1"/>
  <c r="G22" i="1" s="1"/>
  <c r="E23" i="1" s="1"/>
  <c r="G23" i="1" s="1"/>
  <c r="G18" i="1" s="1"/>
  <c r="E16" i="1"/>
  <c r="G16" i="1"/>
  <c r="E17" i="1"/>
  <c r="G17" i="1"/>
  <c r="I11" i="4"/>
  <c r="I11" i="5"/>
  <c r="E25" i="1" l="1"/>
  <c r="G25" i="1" s="1"/>
  <c r="E26" i="1" s="1"/>
  <c r="G26" i="1" s="1"/>
  <c r="E24" i="1"/>
  <c r="G24" i="1" s="1"/>
  <c r="D6" i="1"/>
  <c r="I18" i="1"/>
  <c r="E28" i="1" l="1"/>
  <c r="G11" i="1" s="1"/>
  <c r="K9" i="1"/>
  <c r="L9" i="1" s="1"/>
  <c r="M9" i="1" s="1"/>
  <c r="N9" i="1" s="1"/>
  <c r="O9" i="1" s="1"/>
  <c r="P9" i="1" s="1"/>
  <c r="Q9" i="1" s="1"/>
  <c r="R9" i="1" s="1"/>
  <c r="S9" i="1" s="1"/>
  <c r="T9" i="1" s="1"/>
  <c r="U9" i="1" s="1"/>
  <c r="G28" i="1" l="1"/>
</calcChain>
</file>

<file path=xl/sharedStrings.xml><?xml version="1.0" encoding="utf-8"?>
<sst xmlns="http://schemas.openxmlformats.org/spreadsheetml/2006/main" count="261" uniqueCount="125">
  <si>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</si>
  <si>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</si>
  <si>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</si>
  <si>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</si>
  <si>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</si>
  <si>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</si>
  <si>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</si>
  <si>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</si>
  <si>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</si>
  <si>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</si>
  <si>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</si>
  <si>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</si>
  <si>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</si>
  <si>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</si>
  <si>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16</t>
  </si>
  <si>
    <t>Progress</t>
  </si>
  <si>
    <t>Project Kick-Off</t>
  </si>
  <si>
    <t>Architecture and Solution Design</t>
  </si>
  <si>
    <t>Joint Specification</t>
  </si>
  <si>
    <t>Planned Start Date</t>
  </si>
  <si>
    <t>Task Name</t>
  </si>
  <si>
    <t>Planned End Date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</si>
  <si>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</si>
  <si>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</si>
  <si>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</si>
  <si>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</si>
  <si>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</si>
  <si>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</si>
  <si>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</si>
  <si>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</si>
  <si>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</si>
  <si>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</si>
  <si>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</si>
  <si>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</si>
  <si>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</si>
  <si>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</si>
  <si>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</si>
  <si>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</si>
  <si>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</si>
  <si>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Data Tapping and Sensor Retrofitting</t>
  </si>
  <si>
    <t>Controller Direct Data Tapping</t>
  </si>
  <si>
    <t>Sensor Retrofitting</t>
  </si>
  <si>
    <t>Development</t>
  </si>
  <si>
    <t>Project Baseline Development</t>
  </si>
  <si>
    <t>Database Development</t>
  </si>
  <si>
    <t>ThingWorx Work Packages</t>
  </si>
  <si>
    <t>Development Testing</t>
  </si>
  <si>
    <t>Server, Gateway, Platform, and Database Setup</t>
  </si>
  <si>
    <t>Server and IoT Gateway Setup</t>
  </si>
  <si>
    <t>Platform and Database Setup</t>
  </si>
  <si>
    <t>Training Material and Documentation</t>
  </si>
  <si>
    <t>User Training</t>
  </si>
  <si>
    <t>User Acceptance Test</t>
  </si>
  <si>
    <t>Go Live Support</t>
  </si>
  <si>
    <t>ThingWorx Foundation Developer Training</t>
  </si>
  <si>
    <t>Status</t>
  </si>
  <si>
    <t>On-Track</t>
  </si>
  <si>
    <t>Late</t>
  </si>
  <si>
    <t>Will be Late</t>
  </si>
  <si>
    <t>Date:</t>
  </si>
  <si>
    <t>Data Tapping</t>
  </si>
  <si>
    <t>Estimated Start Date</t>
  </si>
  <si>
    <t>Estimated End Date</t>
  </si>
  <si>
    <t>Lighthouse Pilot Project Phase 1 10 Assets</t>
  </si>
  <si>
    <t>Collins Aerospace Indonesia Lighthouse Pilot Project Proposed Phase 2 High-Level Timeline V1.0</t>
  </si>
  <si>
    <t>Lighthouse Pilot Project Proposed Phase 2</t>
  </si>
  <si>
    <t>Collins Aerospace Indonesia Lighthouse Pilot Project Phase 1B 10 Assets High-Level Timeline V1.0</t>
  </si>
  <si>
    <t>Integration and Testing</t>
  </si>
  <si>
    <t>Project Objectives/Coverage:</t>
  </si>
  <si>
    <t>To integrate an asset to:</t>
  </si>
  <si>
    <t>a. Machine Overview</t>
  </si>
  <si>
    <t>b. Machine Status</t>
  </si>
  <si>
    <t>c. Machine Alarm Status</t>
  </si>
  <si>
    <t>d. Spindle Condition</t>
  </si>
  <si>
    <t>Work Breakdown</t>
  </si>
  <si>
    <t>Asset Data Tapping</t>
  </si>
  <si>
    <t>Machine Database Configuration</t>
  </si>
  <si>
    <t>ThingWorx Condition Monitoring Module Configuration (refer to project objectives/coverage)</t>
  </si>
  <si>
    <t>Development and Integration Testing</t>
  </si>
  <si>
    <t>Prerequistes and Assumptions:</t>
  </si>
  <si>
    <t>Virtual Machines/Server that host ThingWorx, Machine Database and Business Database exists at Collins Aerospace with licensed Microsoft SQL Server for Machine Database and PostgreSQL for Native Database</t>
  </si>
  <si>
    <t>System Architecture to be determined and selected during project by CAD-IT and Collins Aerospace</t>
  </si>
  <si>
    <t>OT and IT network to be configured by Collins Aerospace</t>
  </si>
  <si>
    <t>No new screens development</t>
  </si>
  <si>
    <t>Machine images to be provided by Collins Aerospace</t>
  </si>
  <si>
    <t>Parameters/tags to be acquired are available in the controller and mapped to the respective mashups (exclude Real-Time Critical Parameter mashup)</t>
  </si>
  <si>
    <t>Data tapping schedule to be determined together by Collins Aerospace and CAD-IT</t>
  </si>
  <si>
    <t>Maximum number of tags that will be direct tapped are 25 tags per machine</t>
  </si>
  <si>
    <t>If needed, Mazak OEM support to be provisioned by Collins Aerospace</t>
  </si>
  <si>
    <t>Exclusions</t>
  </si>
  <si>
    <t>Excludes OT and IT network configuration</t>
  </si>
  <si>
    <t>Excludes asset retrofitting</t>
  </si>
  <si>
    <t>Excludes ThingWorx Analytics</t>
  </si>
  <si>
    <t>Deliverables</t>
  </si>
  <si>
    <t>Condition Monitoring Module Configuration (refer to project objectives/coverage)</t>
  </si>
  <si>
    <t>Assets are Mazak with model 530-6X II and i700</t>
  </si>
  <si>
    <t>Data sources for this Project is only asset controller</t>
  </si>
  <si>
    <t>No new modules or work packages development</t>
  </si>
  <si>
    <t>Activity</t>
  </si>
  <si>
    <t>Planned Duration (days)</t>
  </si>
  <si>
    <t>Actual/Estimated Duration (days)</t>
  </si>
  <si>
    <t>No.</t>
  </si>
  <si>
    <t>SIKEDIPP High Level Timeline</t>
  </si>
  <si>
    <t>SIKEDIPP Project</t>
  </si>
  <si>
    <t>31/5/2022</t>
  </si>
  <si>
    <t>Desain Aplikasi &amp; SKPL</t>
  </si>
  <si>
    <t>Pengaturan Lingkungan Development</t>
  </si>
  <si>
    <t>Pengaturan Platform Laravel</t>
  </si>
  <si>
    <t>Pengaturan Database</t>
  </si>
  <si>
    <t>Pengembangan Aplikasi</t>
  </si>
  <si>
    <t>Pengembangan Halaman Login</t>
  </si>
  <si>
    <t>Pengembangan Halaman Administrator</t>
  </si>
  <si>
    <t>Pengembangan Halaman Pegawai</t>
  </si>
  <si>
    <t>Pengembangan Halaman Atasan Pegawai</t>
  </si>
  <si>
    <t>Libur Lebaran</t>
  </si>
  <si>
    <t>Materi Training dan Dokumentasi</t>
  </si>
  <si>
    <t>Jun-22</t>
  </si>
  <si>
    <t>Keterangan</t>
  </si>
  <si>
    <t>Minggu Laporan</t>
  </si>
  <si>
    <t>Selesai</t>
  </si>
  <si>
    <t>WEEK 0</t>
  </si>
  <si>
    <t xml:space="preserve"> </t>
  </si>
  <si>
    <t>Tanggal Mulai</t>
  </si>
  <si>
    <t>Tanggal Selesai</t>
  </si>
  <si>
    <t>Deployment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</si>
</sst>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  <font>
      <i/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entury Gothic"/>
      <family val="1"/>
    </font>
    <font>
      <sz val="11"/>
      <color rgb="FF93C47D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93C47D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32"/>
      <color rgb="FF93C47D"/>
      <name val="Calibri Light"/>
      <family val="2"/>
      <scheme val="major"/>
    </font>
    <font>
      <b/>
      <sz val="10"/>
      <color rgb="FFFF0000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b/>
      <sz val="10"/>
      <color theme="7" tint="-0.24997711111789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00B0F0"/>
        <bgColor rgb="FFF3F3F3"/>
      </patternFill>
    </fill>
    <fill>
      <patternFill patternType="solid">
        <fgColor rgb="FF00B0F0"/>
        <bgColor indexed="64"/>
      </patternFill>
    </fill>
  </fills>
  <borders count="49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999999"/>
      </left>
      <right style="medium">
        <color theme="0" tint="-0.34998626667073579"/>
      </right>
      <top style="thin">
        <color rgb="FF999999"/>
      </top>
      <bottom style="thin">
        <color rgb="FF99999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theme="0" tint="-0.34998626667073579"/>
      </bottom>
      <diagonal/>
    </border>
    <border>
      <left style="thin">
        <color rgb="FF999999"/>
      </left>
      <right style="medium">
        <color theme="0" tint="-0.34998626667073579"/>
      </right>
      <top style="thin">
        <color rgb="FF999999"/>
      </top>
      <bottom style="medium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theme="0" tint="-0.34998626667073579"/>
      </left>
      <right style="thin">
        <color rgb="FF999999"/>
      </right>
      <top style="thin">
        <color rgb="FF99999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3499862666707357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medium">
        <color theme="0" tint="-0.34998626667073579"/>
      </right>
      <top/>
      <bottom style="thin">
        <color rgb="FF999999"/>
      </bottom>
      <diagonal/>
    </border>
    <border>
      <left style="medium">
        <color theme="0" tint="-0.34998626667073579"/>
      </left>
      <right style="thin">
        <color rgb="FF99999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rgb="FF999999"/>
      </left>
      <right style="thin">
        <color rgb="FF99999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rgb="FF99999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indexed="64"/>
      </bottom>
      <diagonal/>
    </border>
    <border>
      <left style="thin">
        <color rgb="FF999999"/>
      </left>
      <right style="medium">
        <color theme="0" tint="-0.34998626667073579"/>
      </right>
      <top style="thin">
        <color rgb="FF999999"/>
      </top>
      <bottom style="thin">
        <color indexed="64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medium">
        <color theme="0" tint="-0.34998626667073579"/>
      </right>
      <top style="thin">
        <color rgb="FF999999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9" fillId="6" borderId="0" applyNumberFormat="0" applyBorder="0" applyAlignment="0" applyProtection="0"/>
  </cellStyleXfs>
  <cellXfs count="113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center" vertical="center" textRotation="90"/>
    </xf>
    <xf numFmtId="14" fontId="7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14" fontId="10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9" fontId="8" fillId="0" borderId="9" xfId="1" applyFont="1" applyFill="1" applyBorder="1" applyAlignment="1">
      <alignment horizontal="center" vertical="center"/>
    </xf>
    <xf numFmtId="9" fontId="8" fillId="0" borderId="10" xfId="1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2" borderId="13" xfId="0" applyFont="1" applyFill="1" applyBorder="1" applyAlignment="1">
      <alignment vertical="center"/>
    </xf>
    <xf numFmtId="14" fontId="10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9" fontId="8" fillId="0" borderId="15" xfId="1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 textRotation="90"/>
    </xf>
    <xf numFmtId="164" fontId="2" fillId="2" borderId="20" xfId="0" applyNumberFormat="1" applyFont="1" applyFill="1" applyBorder="1" applyAlignment="1">
      <alignment horizontal="center" vertical="center" textRotation="90"/>
    </xf>
    <xf numFmtId="164" fontId="2" fillId="2" borderId="21" xfId="0" applyNumberFormat="1" applyFont="1" applyFill="1" applyBorder="1" applyAlignment="1">
      <alignment horizontal="center" vertical="center" textRotation="90"/>
    </xf>
    <xf numFmtId="0" fontId="3" fillId="3" borderId="0" xfId="0" applyFont="1" applyFill="1"/>
    <xf numFmtId="0" fontId="14" fillId="3" borderId="0" xfId="0" applyFont="1" applyFill="1"/>
    <xf numFmtId="0" fontId="9" fillId="3" borderId="0" xfId="0" applyFont="1" applyFill="1"/>
    <xf numFmtId="0" fontId="12" fillId="3" borderId="0" xfId="0" applyFont="1" applyFill="1" applyAlignment="1">
      <alignment vertical="center"/>
    </xf>
    <xf numFmtId="0" fontId="5" fillId="2" borderId="22" xfId="0" applyFont="1" applyFill="1" applyBorder="1" applyAlignment="1">
      <alignment vertical="center"/>
    </xf>
    <xf numFmtId="0" fontId="6" fillId="2" borderId="22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14" fontId="3" fillId="3" borderId="0" xfId="0" applyNumberFormat="1" applyFont="1" applyFill="1"/>
    <xf numFmtId="164" fontId="2" fillId="4" borderId="20" xfId="0" applyNumberFormat="1" applyFont="1" applyFill="1" applyBorder="1" applyAlignment="1">
      <alignment horizontal="center" vertical="center" textRotation="90"/>
    </xf>
    <xf numFmtId="0" fontId="5" fillId="5" borderId="1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5" fillId="0" borderId="14" xfId="0" applyFont="1" applyBorder="1" applyAlignment="1">
      <alignment horizontal="center"/>
    </xf>
    <xf numFmtId="0" fontId="11" fillId="3" borderId="0" xfId="0" applyFont="1" applyFill="1" applyAlignment="1">
      <alignment vertical="center"/>
    </xf>
    <xf numFmtId="0" fontId="17" fillId="0" borderId="14" xfId="0" applyFont="1" applyBorder="1" applyAlignment="1">
      <alignment horizontal="center"/>
    </xf>
    <xf numFmtId="14" fontId="17" fillId="0" borderId="6" xfId="0" applyNumberFormat="1" applyFont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14" fontId="11" fillId="3" borderId="0" xfId="0" applyNumberFormat="1" applyFont="1" applyFill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23" xfId="2" applyBorder="1"/>
    <xf numFmtId="0" fontId="1" fillId="0" borderId="32" xfId="2" applyBorder="1"/>
    <xf numFmtId="0" fontId="1" fillId="0" borderId="33" xfId="2" applyBorder="1"/>
    <xf numFmtId="0" fontId="1" fillId="0" borderId="34" xfId="2" applyBorder="1"/>
    <xf numFmtId="0" fontId="1" fillId="0" borderId="35" xfId="2" applyBorder="1"/>
    <xf numFmtId="0" fontId="1" fillId="0" borderId="36" xfId="2" applyBorder="1"/>
    <xf numFmtId="0" fontId="20" fillId="6" borderId="30" xfId="4" applyFont="1" applyBorder="1" applyAlignment="1">
      <alignment wrapText="1"/>
    </xf>
    <xf numFmtId="0" fontId="20" fillId="6" borderId="31" xfId="4" applyFont="1" applyBorder="1" applyAlignment="1">
      <alignment wrapText="1"/>
    </xf>
    <xf numFmtId="0" fontId="20" fillId="6" borderId="29" xfId="4" applyFont="1" applyBorder="1" applyAlignment="1">
      <alignment vertical="center"/>
    </xf>
    <xf numFmtId="0" fontId="20" fillId="6" borderId="30" xfId="4" applyFont="1" applyBorder="1" applyAlignment="1">
      <alignment vertical="center"/>
    </xf>
    <xf numFmtId="164" fontId="2" fillId="7" borderId="20" xfId="0" applyNumberFormat="1" applyFont="1" applyFill="1" applyBorder="1" applyAlignment="1">
      <alignment horizontal="center" vertical="center" textRotation="90"/>
    </xf>
    <xf numFmtId="0" fontId="5" fillId="8" borderId="17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left" vertical="center"/>
    </xf>
    <xf numFmtId="0" fontId="6" fillId="7" borderId="22" xfId="0" applyFont="1" applyFill="1" applyBorder="1" applyAlignment="1">
      <alignment horizontal="left" vertical="center"/>
    </xf>
    <xf numFmtId="14" fontId="4" fillId="8" borderId="2" xfId="0" applyNumberFormat="1" applyFont="1" applyFill="1" applyBorder="1" applyAlignment="1">
      <alignment horizontal="center" vertical="center"/>
    </xf>
    <xf numFmtId="14" fontId="10" fillId="8" borderId="2" xfId="0" applyNumberFormat="1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/>
    </xf>
    <xf numFmtId="9" fontId="8" fillId="8" borderId="9" xfId="1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left" vertical="center"/>
    </xf>
    <xf numFmtId="14" fontId="10" fillId="0" borderId="38" xfId="0" applyNumberFormat="1" applyFont="1" applyBorder="1" applyAlignment="1">
      <alignment horizontal="center" vertical="center"/>
    </xf>
    <xf numFmtId="14" fontId="4" fillId="0" borderId="39" xfId="0" applyNumberFormat="1" applyFont="1" applyBorder="1" applyAlignment="1">
      <alignment horizontal="center" vertical="center"/>
    </xf>
    <xf numFmtId="9" fontId="8" fillId="0" borderId="40" xfId="1" applyFont="1" applyFill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0" fontId="5" fillId="8" borderId="41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3" fillId="0" borderId="0" xfId="0" applyFont="1" applyBorder="1"/>
    <xf numFmtId="0" fontId="0" fillId="0" borderId="0" xfId="0" applyBorder="1"/>
    <xf numFmtId="0" fontId="0" fillId="5" borderId="0" xfId="0" applyFill="1" applyBorder="1"/>
    <xf numFmtId="0" fontId="0" fillId="8" borderId="0" xfId="0" applyFill="1" applyBorder="1"/>
    <xf numFmtId="0" fontId="4" fillId="0" borderId="38" xfId="0" applyFont="1" applyBorder="1" applyAlignment="1">
      <alignment horizontal="center"/>
    </xf>
    <xf numFmtId="0" fontId="4" fillId="2" borderId="43" xfId="0" applyFont="1" applyFill="1" applyBorder="1" applyAlignment="1">
      <alignment vertical="center"/>
    </xf>
    <xf numFmtId="14" fontId="10" fillId="0" borderId="44" xfId="0" applyNumberFormat="1" applyFont="1" applyBorder="1" applyAlignment="1">
      <alignment horizontal="center" vertical="center"/>
    </xf>
    <xf numFmtId="14" fontId="4" fillId="0" borderId="45" xfId="0" applyNumberFormat="1" applyFont="1" applyBorder="1" applyAlignment="1">
      <alignment horizontal="center" vertical="center"/>
    </xf>
    <xf numFmtId="0" fontId="4" fillId="0" borderId="44" xfId="0" applyFont="1" applyBorder="1" applyAlignment="1">
      <alignment horizontal="center"/>
    </xf>
    <xf numFmtId="9" fontId="8" fillId="0" borderId="46" xfId="1" applyFont="1" applyFill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8" borderId="47" xfId="0" applyFont="1" applyFill="1" applyBorder="1" applyAlignment="1">
      <alignment horizontal="center" vertical="center"/>
    </xf>
    <xf numFmtId="0" fontId="5" fillId="5" borderId="47" xfId="0" applyFont="1" applyFill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17" fontId="3" fillId="3" borderId="26" xfId="0" applyNumberFormat="1" applyFont="1" applyFill="1" applyBorder="1" applyAlignment="1">
      <alignment horizontal="center"/>
    </xf>
    <xf numFmtId="17" fontId="3" fillId="3" borderId="27" xfId="0" applyNumberFormat="1" applyFont="1" applyFill="1" applyBorder="1" applyAlignment="1">
      <alignment horizontal="center"/>
    </xf>
    <xf numFmtId="17" fontId="3" fillId="3" borderId="28" xfId="0" applyNumberFormat="1" applyFont="1" applyFill="1" applyBorder="1" applyAlignment="1">
      <alignment horizontal="center"/>
    </xf>
    <xf numFmtId="16" fontId="3" fillId="3" borderId="26" xfId="0" quotePrefix="1" applyNumberFormat="1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2" fillId="3" borderId="0" xfId="0" applyFont="1" applyFill="1" applyAlignment="1">
      <alignment horizontal="left" vertical="center" indent="1"/>
    </xf>
    <xf numFmtId="0" fontId="1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" fontId="3" fillId="3" borderId="23" xfId="0" applyNumberFormat="1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</cellXfs>
  <cellStyles count="5">
    <cellStyle name="Good" xfId="4" builtinId="26"/>
    <cellStyle name="Hyperlink 2" xfId="3" xr:uid="{00000000-0005-0000-0000-000000000000}"/>
    <cellStyle name="Normal" xfId="0" builtinId="0"/>
    <cellStyle name="Normal 3" xfId="2" xr:uid="{00000000-0005-0000-0000-000002000000}"/>
    <cellStyle name="Percent" xfId="1" builtinId="5"/>
  </cellStyles>
  <dxfs count="6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colors>
    <mruColors>
      <color rgb="FF93C4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38"/>
  <sheetViews>
    <sheetView showGridLines="0" tabSelected="1" topLeftCell="A4" zoomScaleNormal="100" workbookViewId="0">
      <selection activeCell="C40" sqref="C40"/>
    </sheetView>
  </sheetViews>
  <sheetFormatPr defaultColWidth="8.85546875" defaultRowHeight="15" x14ac:dyDescent="0.25"/>
  <cols>
    <col min="1" max="1" width="2.28515625" style="1" customWidth="1"/>
    <col min="2" max="2" width="4.140625" style="1" bestFit="1" customWidth="1"/>
    <col min="3" max="3" width="43.42578125" style="1" bestFit="1" customWidth="1"/>
    <col min="4" max="4" width="15" style="1" hidden="1" customWidth="1"/>
    <col min="5" max="5" width="14.28515625" style="1" customWidth="1"/>
    <col min="6" max="6" width="14.42578125" style="1" hidden="1" customWidth="1"/>
    <col min="7" max="7" width="13.7109375" style="1" customWidth="1"/>
    <col min="8" max="8" width="11.28515625" style="1" bestFit="1" customWidth="1"/>
    <col min="9" max="9" width="8.28515625" style="1" customWidth="1"/>
    <col min="10" max="20" width="3.7109375" style="1" bestFit="1" customWidth="1"/>
    <col min="21" max="21" width="3.28515625" style="1" customWidth="1"/>
    <col min="22" max="22" width="3.140625" style="1" customWidth="1"/>
    <col min="23" max="16384" width="8.85546875" style="1"/>
  </cols>
  <sheetData>
    <row r="1" spans="1:21" ht="13.9" customHeight="1" x14ac:dyDescent="0.25">
      <c r="A1" s="27"/>
      <c r="B1" s="27"/>
      <c r="C1" s="103"/>
      <c r="D1" s="103"/>
      <c r="E1" s="103"/>
      <c r="F1" s="103"/>
      <c r="G1" s="103"/>
      <c r="H1" s="103"/>
      <c r="I1" s="103"/>
    </row>
    <row r="2" spans="1:21" ht="13.9" customHeight="1" x14ac:dyDescent="0.25">
      <c r="A2" s="27"/>
      <c r="B2" s="27"/>
      <c r="C2" s="103"/>
      <c r="D2" s="103"/>
      <c r="E2" s="103"/>
      <c r="F2" s="103"/>
      <c r="G2" s="103"/>
      <c r="H2" s="103"/>
      <c r="I2" s="103"/>
    </row>
    <row r="3" spans="1:21" ht="40.15" customHeight="1" x14ac:dyDescent="0.65">
      <c r="A3" s="27"/>
      <c r="B3" s="27"/>
      <c r="C3" s="27"/>
      <c r="D3" s="27"/>
      <c r="E3" s="28"/>
      <c r="F3" s="28"/>
      <c r="G3" s="29"/>
      <c r="H3" s="29"/>
      <c r="I3" s="29"/>
    </row>
    <row r="4" spans="1:21" ht="13.9" customHeight="1" x14ac:dyDescent="0.25">
      <c r="A4" s="27"/>
      <c r="B4" s="27"/>
      <c r="C4" s="27"/>
      <c r="D4" s="37"/>
      <c r="E4" s="27"/>
      <c r="F4" s="27"/>
      <c r="G4" s="27"/>
      <c r="H4" s="27"/>
      <c r="I4" s="27"/>
    </row>
    <row r="5" spans="1:21" ht="19.899999999999999" customHeight="1" x14ac:dyDescent="0.25">
      <c r="A5" s="27"/>
      <c r="B5" s="27"/>
      <c r="C5" s="105" t="s">
        <v>102</v>
      </c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</row>
    <row r="6" spans="1:21" ht="19.899999999999999" customHeight="1" x14ac:dyDescent="0.25">
      <c r="A6" s="27"/>
      <c r="B6" s="27"/>
      <c r="C6" s="46" t="s">
        <v>59</v>
      </c>
      <c r="D6" s="47">
        <f ca="1">TODAY()</f>
        <v>44716</v>
      </c>
      <c r="E6" s="47">
        <f ca="1">TODAY()</f>
        <v>44716</v>
      </c>
      <c r="F6" s="45"/>
      <c r="G6" s="42"/>
      <c r="H6" s="104"/>
      <c r="I6" s="104"/>
    </row>
    <row r="7" spans="1:21" ht="13.9" customHeight="1" x14ac:dyDescent="0.25">
      <c r="A7" s="27"/>
      <c r="B7" s="27"/>
      <c r="C7" s="27"/>
      <c r="D7" s="27"/>
      <c r="E7" s="27"/>
      <c r="F7" s="27"/>
      <c r="G7" s="27"/>
      <c r="H7" s="27"/>
      <c r="I7" s="27"/>
    </row>
    <row r="8" spans="1:21" ht="13.9" customHeight="1" thickBot="1" x14ac:dyDescent="0.3">
      <c r="A8" s="27"/>
      <c r="B8" s="27"/>
      <c r="C8" s="109" t="s">
        <v>20</v>
      </c>
      <c r="D8" s="109" t="s">
        <v>19</v>
      </c>
      <c r="E8" s="109" t="s">
        <v>122</v>
      </c>
      <c r="F8" s="109" t="s">
        <v>21</v>
      </c>
      <c r="G8" s="109" t="s">
        <v>123</v>
      </c>
      <c r="H8" s="109" t="s">
        <v>55</v>
      </c>
      <c r="I8" s="110" t="s">
        <v>15</v>
      </c>
      <c r="J8" s="107">
        <v>44652</v>
      </c>
      <c r="K8" s="108"/>
      <c r="L8" s="108"/>
      <c r="M8" s="108"/>
      <c r="N8" s="97">
        <v>44682</v>
      </c>
      <c r="O8" s="98"/>
      <c r="P8" s="98"/>
      <c r="Q8" s="98"/>
      <c r="R8" s="99"/>
      <c r="S8" s="100" t="s">
        <v>116</v>
      </c>
      <c r="T8" s="101"/>
      <c r="U8" s="102"/>
    </row>
    <row r="9" spans="1:21" ht="57.6" hidden="1" customHeight="1" thickBot="1" x14ac:dyDescent="0.3">
      <c r="C9" s="109"/>
      <c r="D9" s="109"/>
      <c r="E9" s="109"/>
      <c r="F9" s="109"/>
      <c r="G9" s="109"/>
      <c r="H9" s="109"/>
      <c r="I9" s="111"/>
      <c r="J9" s="2">
        <v>44652</v>
      </c>
      <c r="K9" s="2">
        <f t="shared" ref="K9:U9" si="0">J9+7</f>
        <v>44659</v>
      </c>
      <c r="L9" s="2">
        <f t="shared" si="0"/>
        <v>44666</v>
      </c>
      <c r="M9" s="2">
        <f t="shared" si="0"/>
        <v>44673</v>
      </c>
      <c r="N9" s="2">
        <f t="shared" si="0"/>
        <v>44680</v>
      </c>
      <c r="O9" s="2">
        <f t="shared" si="0"/>
        <v>44687</v>
      </c>
      <c r="P9" s="2">
        <f t="shared" si="0"/>
        <v>44694</v>
      </c>
      <c r="Q9" s="2">
        <f t="shared" si="0"/>
        <v>44701</v>
      </c>
      <c r="R9" s="2">
        <f t="shared" si="0"/>
        <v>44708</v>
      </c>
      <c r="S9" s="2">
        <f t="shared" si="0"/>
        <v>44715</v>
      </c>
      <c r="T9" s="2">
        <f t="shared" si="0"/>
        <v>44722</v>
      </c>
      <c r="U9" s="2">
        <f t="shared" si="0"/>
        <v>44729</v>
      </c>
    </row>
    <row r="10" spans="1:21" ht="41.25" thickBot="1" x14ac:dyDescent="0.3">
      <c r="A10" s="27"/>
      <c r="B10" s="27"/>
      <c r="C10" s="109"/>
      <c r="D10" s="109"/>
      <c r="E10" s="109"/>
      <c r="F10" s="109"/>
      <c r="G10" s="109"/>
      <c r="H10" s="109"/>
      <c r="I10" s="112"/>
      <c r="J10" s="25" t="s">
        <v>120</v>
      </c>
      <c r="K10" s="25" t="s">
        <v>0</v>
      </c>
      <c r="L10" s="25" t="s">
        <v>1</v>
      </c>
      <c r="M10" s="25" t="s">
        <v>2</v>
      </c>
      <c r="N10" s="66" t="s">
        <v>3</v>
      </c>
      <c r="O10" s="25" t="s">
        <v>4</v>
      </c>
      <c r="P10" s="25" t="s">
        <v>5</v>
      </c>
      <c r="Q10" s="25" t="s">
        <v>6</v>
      </c>
      <c r="R10" s="25" t="s">
        <v>7</v>
      </c>
      <c r="S10" s="38" t="s">
        <v>8</v>
      </c>
      <c r="T10" s="25" t="s">
        <v>9</v>
      </c>
      <c r="U10" s="26" t="s">
        <v>10</v>
      </c>
    </row>
    <row r="11" spans="1:21" hidden="1" x14ac:dyDescent="0.25">
      <c r="A11" s="27"/>
      <c r="B11" s="27"/>
      <c r="C11" s="17" t="s">
        <v>103</v>
      </c>
      <c r="D11" s="18">
        <v>44869</v>
      </c>
      <c r="E11" s="18">
        <v>44662</v>
      </c>
      <c r="F11" s="18" t="s">
        <v>104</v>
      </c>
      <c r="G11" s="77">
        <f>E28+1</f>
        <v>44717</v>
      </c>
      <c r="H11" s="19" t="s">
        <v>56</v>
      </c>
      <c r="I11" s="20">
        <v>0.01</v>
      </c>
      <c r="J11" s="22"/>
      <c r="K11" s="22"/>
      <c r="L11" s="22"/>
      <c r="M11" s="22"/>
      <c r="N11" s="67"/>
      <c r="O11" s="22"/>
      <c r="P11" s="22"/>
      <c r="Q11" s="22"/>
      <c r="R11" s="22"/>
      <c r="S11" s="39"/>
      <c r="T11" s="22"/>
      <c r="U11" s="23"/>
    </row>
    <row r="12" spans="1:21" x14ac:dyDescent="0.25">
      <c r="A12" s="27"/>
      <c r="B12" s="27"/>
      <c r="C12" s="17" t="s">
        <v>103</v>
      </c>
      <c r="D12" s="18">
        <v>44869</v>
      </c>
      <c r="E12" s="18">
        <v>44662</v>
      </c>
      <c r="F12" s="18" t="s">
        <v>104</v>
      </c>
      <c r="G12" s="77">
        <f>E28+1</f>
        <v>44717</v>
      </c>
      <c r="H12" s="19" t="s">
        <v>119</v>
      </c>
      <c r="I12" s="20">
        <v>1</v>
      </c>
      <c r="J12" s="22"/>
      <c r="K12" s="22"/>
      <c r="L12" s="22"/>
      <c r="M12" s="22"/>
      <c r="N12" s="67"/>
      <c r="O12" s="22"/>
      <c r="P12" s="22"/>
      <c r="Q12" s="22"/>
      <c r="R12" s="22"/>
      <c r="S12" s="39"/>
      <c r="T12" s="22"/>
      <c r="U12" s="23"/>
    </row>
    <row r="13" spans="1:21" x14ac:dyDescent="0.25">
      <c r="A13" s="27"/>
      <c r="B13" s="27"/>
      <c r="C13" s="8" t="s">
        <v>16</v>
      </c>
      <c r="D13" s="18">
        <v>44869</v>
      </c>
      <c r="E13" s="18">
        <f>E11</f>
        <v>44662</v>
      </c>
      <c r="F13" s="18">
        <v>44869</v>
      </c>
      <c r="G13" s="18">
        <f>E13</f>
        <v>44662</v>
      </c>
      <c r="H13" s="19" t="s">
        <v>119</v>
      </c>
      <c r="I13" s="13">
        <v>1</v>
      </c>
      <c r="J13" s="7"/>
      <c r="K13" s="7"/>
      <c r="L13" s="7"/>
      <c r="M13" s="7"/>
      <c r="N13" s="68"/>
      <c r="O13" s="7"/>
      <c r="P13" s="7"/>
      <c r="Q13" s="7"/>
      <c r="R13" s="7"/>
      <c r="S13" s="40"/>
      <c r="T13" s="7"/>
      <c r="U13" s="9"/>
    </row>
    <row r="14" spans="1:21" x14ac:dyDescent="0.25">
      <c r="A14" s="27"/>
      <c r="B14" s="27"/>
      <c r="C14" s="8" t="s">
        <v>105</v>
      </c>
      <c r="D14" s="18"/>
      <c r="E14" s="18">
        <f>G13</f>
        <v>44662</v>
      </c>
      <c r="F14" s="18"/>
      <c r="G14" s="49">
        <f>E14+5</f>
        <v>44667</v>
      </c>
      <c r="H14" s="19" t="s">
        <v>119</v>
      </c>
      <c r="I14" s="13">
        <v>1</v>
      </c>
      <c r="J14" s="7"/>
      <c r="K14" s="7"/>
      <c r="L14" s="7"/>
      <c r="M14" s="7"/>
      <c r="N14" s="68"/>
      <c r="O14" s="7"/>
      <c r="P14" s="7"/>
      <c r="Q14" s="7"/>
      <c r="R14" s="7"/>
      <c r="S14" s="40"/>
      <c r="T14" s="7"/>
      <c r="U14" s="9"/>
    </row>
    <row r="15" spans="1:21" x14ac:dyDescent="0.25">
      <c r="A15" s="27"/>
      <c r="B15" s="27"/>
      <c r="C15" s="35" t="s">
        <v>106</v>
      </c>
      <c r="D15" s="18"/>
      <c r="E15" s="49">
        <f>G14+1</f>
        <v>44668</v>
      </c>
      <c r="F15" s="18"/>
      <c r="G15" s="49">
        <f>E15+4</f>
        <v>44672</v>
      </c>
      <c r="H15" s="19" t="s">
        <v>119</v>
      </c>
      <c r="I15" s="13">
        <f>SUM(I16:I17)/COUNT(I16:I17)</f>
        <v>1</v>
      </c>
      <c r="J15" s="7"/>
      <c r="K15" s="7"/>
      <c r="L15" s="7"/>
      <c r="M15" s="7"/>
      <c r="N15" s="68"/>
      <c r="O15" s="7"/>
      <c r="P15" s="7"/>
      <c r="Q15" s="7"/>
      <c r="R15" s="7"/>
      <c r="S15" s="40"/>
      <c r="T15" s="7"/>
      <c r="U15" s="9"/>
    </row>
    <row r="16" spans="1:21" hidden="1" x14ac:dyDescent="0.25">
      <c r="A16" s="27" t="s">
        <v>121</v>
      </c>
      <c r="B16" s="27"/>
      <c r="C16" s="10" t="s">
        <v>107</v>
      </c>
      <c r="D16" s="32"/>
      <c r="E16" s="52">
        <f>E15</f>
        <v>44668</v>
      </c>
      <c r="F16" s="3"/>
      <c r="G16" s="50">
        <f>G15</f>
        <v>44672</v>
      </c>
      <c r="H16" s="4"/>
      <c r="I16" s="13">
        <v>1</v>
      </c>
      <c r="J16" s="7"/>
      <c r="K16" s="7"/>
      <c r="L16" s="7"/>
      <c r="M16" s="7"/>
      <c r="N16" s="68"/>
      <c r="O16" s="7"/>
      <c r="P16" s="7"/>
      <c r="Q16" s="7"/>
      <c r="R16" s="7"/>
      <c r="S16" s="40"/>
      <c r="T16" s="7"/>
      <c r="U16" s="9"/>
    </row>
    <row r="17" spans="1:23" hidden="1" x14ac:dyDescent="0.25">
      <c r="A17" s="27"/>
      <c r="B17" s="27"/>
      <c r="C17" s="10" t="s">
        <v>108</v>
      </c>
      <c r="D17" s="32"/>
      <c r="E17" s="52">
        <f>E15</f>
        <v>44668</v>
      </c>
      <c r="F17" s="3"/>
      <c r="G17" s="51">
        <f>G15</f>
        <v>44672</v>
      </c>
      <c r="H17" s="4"/>
      <c r="I17" s="13">
        <v>1</v>
      </c>
      <c r="J17" s="7"/>
      <c r="K17" s="7"/>
      <c r="L17" s="7"/>
      <c r="M17" s="7"/>
      <c r="N17" s="68"/>
      <c r="O17" s="7"/>
      <c r="P17" s="7"/>
      <c r="Q17" s="7"/>
      <c r="R17" s="7"/>
      <c r="S17" s="40"/>
      <c r="T17" s="7"/>
      <c r="U17" s="9"/>
    </row>
    <row r="18" spans="1:23" x14ac:dyDescent="0.25">
      <c r="A18" s="27"/>
      <c r="B18" s="27"/>
      <c r="C18" s="8" t="s">
        <v>109</v>
      </c>
      <c r="D18" s="18"/>
      <c r="E18" s="51">
        <f>G15+1</f>
        <v>44673</v>
      </c>
      <c r="F18" s="18"/>
      <c r="G18" s="51">
        <f>G23</f>
        <v>44703</v>
      </c>
      <c r="H18" s="19" t="s">
        <v>119</v>
      </c>
      <c r="I18" s="13">
        <f>SUM(I19:I23)/COUNT(I19:I23)</f>
        <v>1</v>
      </c>
      <c r="J18" s="7"/>
      <c r="K18" s="7"/>
      <c r="L18" s="7"/>
      <c r="M18" s="7"/>
      <c r="N18" s="68"/>
      <c r="O18" s="7"/>
      <c r="P18" s="7"/>
      <c r="Q18" s="7"/>
      <c r="R18" s="7"/>
      <c r="S18" s="40"/>
      <c r="T18" s="7"/>
      <c r="U18" s="9"/>
    </row>
    <row r="19" spans="1:23" x14ac:dyDescent="0.25">
      <c r="A19" s="27"/>
      <c r="B19" s="27"/>
      <c r="C19" s="34" t="s">
        <v>110</v>
      </c>
      <c r="D19" s="31"/>
      <c r="E19" s="50">
        <f>E18</f>
        <v>44673</v>
      </c>
      <c r="F19" s="3"/>
      <c r="G19" s="50">
        <f>E19+3</f>
        <v>44676</v>
      </c>
      <c r="H19" s="19" t="s">
        <v>119</v>
      </c>
      <c r="I19" s="13">
        <v>1</v>
      </c>
      <c r="J19" s="7"/>
      <c r="K19" s="7"/>
      <c r="L19" s="7"/>
      <c r="M19" s="7"/>
      <c r="N19" s="68"/>
      <c r="O19" s="7"/>
      <c r="P19" s="7"/>
      <c r="Q19" s="7"/>
      <c r="R19" s="7"/>
      <c r="S19" s="40"/>
      <c r="T19" s="7"/>
      <c r="U19" s="9"/>
    </row>
    <row r="20" spans="1:23" x14ac:dyDescent="0.25">
      <c r="A20" s="27"/>
      <c r="B20" s="27"/>
      <c r="C20" s="10" t="s">
        <v>111</v>
      </c>
      <c r="D20" s="32"/>
      <c r="E20" s="50">
        <f>G19+1</f>
        <v>44677</v>
      </c>
      <c r="F20" s="3"/>
      <c r="G20" s="50">
        <f>G21+1</f>
        <v>44690</v>
      </c>
      <c r="H20" s="19" t="s">
        <v>119</v>
      </c>
      <c r="I20" s="13">
        <v>1</v>
      </c>
      <c r="J20" s="7"/>
      <c r="K20" s="7"/>
      <c r="L20" s="7"/>
      <c r="M20" s="7"/>
      <c r="N20" s="68"/>
      <c r="O20" s="7"/>
      <c r="P20" s="7"/>
      <c r="Q20" s="7"/>
      <c r="R20" s="7"/>
      <c r="S20" s="40"/>
      <c r="T20" s="7"/>
      <c r="U20" s="9"/>
    </row>
    <row r="21" spans="1:23" x14ac:dyDescent="0.25">
      <c r="A21" s="27"/>
      <c r="B21" s="27"/>
      <c r="C21" s="69" t="s">
        <v>114</v>
      </c>
      <c r="D21" s="70"/>
      <c r="E21" s="71">
        <v>44680</v>
      </c>
      <c r="F21" s="72"/>
      <c r="G21" s="71">
        <f>E21+9</f>
        <v>44689</v>
      </c>
      <c r="H21" s="73" t="s">
        <v>119</v>
      </c>
      <c r="I21" s="74">
        <v>1</v>
      </c>
      <c r="J21" s="7"/>
      <c r="K21" s="7"/>
      <c r="L21" s="7"/>
      <c r="M21" s="7"/>
      <c r="N21" s="68"/>
      <c r="O21" s="7"/>
      <c r="P21" s="7"/>
      <c r="Q21" s="7"/>
      <c r="R21" s="7"/>
      <c r="S21" s="40"/>
      <c r="T21" s="7"/>
      <c r="U21" s="9"/>
    </row>
    <row r="22" spans="1:23" x14ac:dyDescent="0.25">
      <c r="A22" s="27"/>
      <c r="B22" s="27"/>
      <c r="C22" s="10" t="s">
        <v>112</v>
      </c>
      <c r="D22" s="32"/>
      <c r="E22" s="50">
        <f>G20+1</f>
        <v>44691</v>
      </c>
      <c r="F22" s="3"/>
      <c r="G22" s="50">
        <f>E22+5</f>
        <v>44696</v>
      </c>
      <c r="H22" s="19" t="s">
        <v>119</v>
      </c>
      <c r="I22" s="13">
        <v>1</v>
      </c>
      <c r="J22" s="7"/>
      <c r="K22" s="7"/>
      <c r="L22" s="7"/>
      <c r="M22" s="7"/>
      <c r="N22" s="68"/>
      <c r="O22" s="7"/>
      <c r="P22" s="7"/>
      <c r="Q22" s="7"/>
      <c r="R22" s="7"/>
      <c r="S22" s="40"/>
      <c r="T22" s="7"/>
      <c r="U22" s="9"/>
    </row>
    <row r="23" spans="1:23" x14ac:dyDescent="0.25">
      <c r="A23" s="27"/>
      <c r="B23" s="27"/>
      <c r="C23" s="10" t="s">
        <v>113</v>
      </c>
      <c r="D23" s="32"/>
      <c r="E23" s="50">
        <f>G22+2</f>
        <v>44698</v>
      </c>
      <c r="F23" s="3"/>
      <c r="G23" s="50">
        <f>E23+5</f>
        <v>44703</v>
      </c>
      <c r="H23" s="19" t="s">
        <v>119</v>
      </c>
      <c r="I23" s="13">
        <v>1</v>
      </c>
      <c r="J23" s="7"/>
      <c r="K23" s="7"/>
      <c r="L23" s="7"/>
      <c r="M23" s="7"/>
      <c r="N23" s="68"/>
      <c r="O23" s="7"/>
      <c r="P23" s="7"/>
      <c r="Q23" s="7"/>
      <c r="R23" s="7"/>
      <c r="S23" s="40"/>
      <c r="T23" s="7"/>
      <c r="U23" s="9"/>
    </row>
    <row r="24" spans="1:23" x14ac:dyDescent="0.25">
      <c r="A24" s="27"/>
      <c r="B24" s="27"/>
      <c r="C24" s="8" t="s">
        <v>46</v>
      </c>
      <c r="D24" s="18"/>
      <c r="E24" s="51">
        <f>G18+2</f>
        <v>44705</v>
      </c>
      <c r="F24" s="18"/>
      <c r="G24" s="51">
        <f>E24+2</f>
        <v>44707</v>
      </c>
      <c r="H24" s="19" t="s">
        <v>119</v>
      </c>
      <c r="I24" s="13">
        <v>1</v>
      </c>
      <c r="J24" s="7"/>
      <c r="K24" s="7"/>
      <c r="L24" s="7"/>
      <c r="M24" s="7"/>
      <c r="N24" s="68"/>
      <c r="O24" s="7"/>
      <c r="P24" s="7"/>
      <c r="Q24" s="7"/>
      <c r="R24" s="7"/>
      <c r="S24" s="40"/>
      <c r="T24" s="7"/>
      <c r="U24" s="9"/>
    </row>
    <row r="25" spans="1:23" x14ac:dyDescent="0.25">
      <c r="A25" s="27"/>
      <c r="B25" s="27"/>
      <c r="C25" s="8" t="s">
        <v>115</v>
      </c>
      <c r="D25" s="18"/>
      <c r="E25" s="51">
        <f>G18+2</f>
        <v>44705</v>
      </c>
      <c r="F25" s="18"/>
      <c r="G25" s="51">
        <f>E25+2</f>
        <v>44707</v>
      </c>
      <c r="H25" s="19" t="s">
        <v>119</v>
      </c>
      <c r="I25" s="13">
        <v>1</v>
      </c>
      <c r="J25" s="7"/>
      <c r="K25" s="7"/>
      <c r="L25" s="7"/>
      <c r="M25" s="7"/>
      <c r="N25" s="68"/>
      <c r="O25" s="7"/>
      <c r="P25" s="7"/>
      <c r="Q25" s="7"/>
      <c r="R25" s="7"/>
      <c r="S25" s="40"/>
      <c r="T25" s="7"/>
      <c r="U25" s="9"/>
    </row>
    <row r="26" spans="1:23" x14ac:dyDescent="0.25">
      <c r="A26" s="27"/>
      <c r="B26" s="27"/>
      <c r="C26" s="8" t="s">
        <v>51</v>
      </c>
      <c r="D26" s="18"/>
      <c r="E26" s="51">
        <f>G25+1</f>
        <v>44708</v>
      </c>
      <c r="F26" s="18"/>
      <c r="G26" s="51">
        <f>E26+1</f>
        <v>44709</v>
      </c>
      <c r="H26" s="19" t="s">
        <v>119</v>
      </c>
      <c r="I26" s="13">
        <v>1</v>
      </c>
      <c r="J26" s="7"/>
      <c r="K26" s="7"/>
      <c r="L26" s="7"/>
      <c r="M26" s="7"/>
      <c r="N26" s="68"/>
      <c r="O26" s="7"/>
      <c r="P26" s="7"/>
      <c r="Q26" s="7"/>
      <c r="R26" s="7"/>
      <c r="S26" s="40"/>
      <c r="T26" s="7"/>
      <c r="U26" s="9"/>
    </row>
    <row r="27" spans="1:23" x14ac:dyDescent="0.25">
      <c r="A27" s="27"/>
      <c r="B27" s="27"/>
      <c r="C27" s="88" t="s">
        <v>124</v>
      </c>
      <c r="D27" s="89"/>
      <c r="E27" s="90">
        <v>44706</v>
      </c>
      <c r="F27" s="89"/>
      <c r="G27" s="90">
        <v>44715</v>
      </c>
      <c r="H27" s="91" t="s">
        <v>119</v>
      </c>
      <c r="I27" s="92">
        <v>1</v>
      </c>
      <c r="J27" s="93"/>
      <c r="K27" s="93"/>
      <c r="L27" s="93"/>
      <c r="M27" s="93"/>
      <c r="N27" s="94"/>
      <c r="O27" s="93"/>
      <c r="P27" s="93"/>
      <c r="Q27" s="93"/>
      <c r="R27" s="93"/>
      <c r="S27" s="95"/>
      <c r="T27" s="93"/>
      <c r="U27" s="96"/>
    </row>
    <row r="28" spans="1:23" x14ac:dyDescent="0.25">
      <c r="A28" s="27"/>
      <c r="B28" s="27"/>
      <c r="C28" s="75" t="s">
        <v>52</v>
      </c>
      <c r="D28" s="76"/>
      <c r="E28" s="77">
        <f>G26+7</f>
        <v>44716</v>
      </c>
      <c r="F28" s="76"/>
      <c r="G28" s="77">
        <f>E28+1</f>
        <v>44717</v>
      </c>
      <c r="H28" s="87" t="s">
        <v>119</v>
      </c>
      <c r="I28" s="78">
        <v>1</v>
      </c>
      <c r="J28" s="79"/>
      <c r="K28" s="79"/>
      <c r="L28" s="79"/>
      <c r="M28" s="79"/>
      <c r="N28" s="81"/>
      <c r="O28" s="79"/>
      <c r="P28" s="79"/>
      <c r="Q28" s="79"/>
      <c r="R28" s="79"/>
      <c r="S28" s="80"/>
      <c r="T28" s="79"/>
      <c r="U28" s="82"/>
    </row>
    <row r="29" spans="1:23" hidden="1" x14ac:dyDescent="0.25">
      <c r="A29" s="27"/>
      <c r="B29" s="27"/>
      <c r="C29" s="27"/>
      <c r="D29" s="27"/>
      <c r="E29" s="27"/>
      <c r="F29" s="27"/>
      <c r="G29" s="27"/>
      <c r="H29" s="27"/>
      <c r="I29" s="27"/>
    </row>
    <row r="30" spans="1:23" ht="7.15" hidden="1" customHeight="1" x14ac:dyDescent="0.25">
      <c r="A30" s="27"/>
      <c r="B30" s="27"/>
      <c r="C30" s="27"/>
      <c r="D30" s="27"/>
      <c r="E30" s="27"/>
      <c r="F30" s="27"/>
      <c r="G30" s="27"/>
      <c r="H30" s="27"/>
      <c r="I30" s="27"/>
    </row>
    <row r="31" spans="1:23" ht="6" hidden="1" customHeight="1" x14ac:dyDescent="0.25"/>
    <row r="32" spans="1:23" x14ac:dyDescent="0.25">
      <c r="C32" s="83"/>
      <c r="D32" s="83"/>
      <c r="E32" s="83"/>
      <c r="F32" s="84"/>
      <c r="G32" s="84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</row>
    <row r="33" spans="3:23" x14ac:dyDescent="0.25">
      <c r="C33" s="84" t="s">
        <v>117</v>
      </c>
      <c r="D33" s="84"/>
      <c r="E33" s="84"/>
      <c r="F33" s="84"/>
      <c r="G33" s="84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</row>
    <row r="34" spans="3:23" x14ac:dyDescent="0.25">
      <c r="C34" s="85"/>
      <c r="D34" s="84" t="s">
        <v>118</v>
      </c>
      <c r="E34" s="84" t="s">
        <v>118</v>
      </c>
      <c r="F34" s="84"/>
      <c r="G34" s="84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</row>
    <row r="35" spans="3:23" x14ac:dyDescent="0.25">
      <c r="C35" s="86"/>
      <c r="D35" s="84" t="s">
        <v>114</v>
      </c>
      <c r="E35" s="84" t="s">
        <v>114</v>
      </c>
      <c r="F35" s="84"/>
      <c r="G35" s="84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</row>
    <row r="36" spans="3:23" x14ac:dyDescent="0.25">
      <c r="C36" s="84"/>
      <c r="D36" s="84"/>
      <c r="E36" s="84"/>
      <c r="F36" s="84"/>
      <c r="G36" s="84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</row>
    <row r="37" spans="3:23" x14ac:dyDescent="0.25">
      <c r="C37" s="84"/>
      <c r="D37" s="84"/>
      <c r="E37" s="84"/>
      <c r="F37" s="84"/>
      <c r="G37" s="84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</row>
    <row r="38" spans="3:23" x14ac:dyDescent="0.25">
      <c r="C38" s="84"/>
      <c r="D38" s="84"/>
      <c r="E38" s="84"/>
      <c r="F38" s="84"/>
      <c r="G38" s="84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</row>
  </sheetData>
  <mergeCells count="13">
    <mergeCell ref="N8:R8"/>
    <mergeCell ref="S8:U8"/>
    <mergeCell ref="C1:I2"/>
    <mergeCell ref="H6:I6"/>
    <mergeCell ref="C5:T5"/>
    <mergeCell ref="J8:M8"/>
    <mergeCell ref="C8:C10"/>
    <mergeCell ref="D8:D10"/>
    <mergeCell ref="E8:E10"/>
    <mergeCell ref="F8:F10"/>
    <mergeCell ref="G8:G10"/>
    <mergeCell ref="H8:H10"/>
    <mergeCell ref="I8:I10"/>
  </mergeCells>
  <conditionalFormatting sqref="J11:U28">
    <cfRule type="notContainsBlanks" dxfId="5" priority="16">
      <formula>LEN(TRIM(J11))&gt;0</formula>
    </cfRule>
  </conditionalFormatting>
  <conditionalFormatting sqref="J11:U28">
    <cfRule type="expression" dxfId="4" priority="15">
      <formula>AND($E11&lt;=J$9+6,$G11&gt;=J$9)</formula>
    </cfRule>
  </conditionalFormatting>
  <conditionalFormatting sqref="I11:I28">
    <cfRule type="dataBar" priority="48">
      <dataBar>
        <cfvo type="percent" val="0"/>
        <cfvo type="percent" val="100"/>
        <color theme="0" tint="-0.14999847407452621"/>
      </dataBar>
      <extLst>
        <ext xmlns:x14="http://schemas.microsoft.com/office/spreadsheetml/2009/9/main" uri="{B025F937-C7B1-47D3-B67F-A62EFF666E3E}">
          <x14:id>{0ECD5B38-502C-4D20-9B21-02EA22539E8C}</x14:id>
        </ext>
      </extLst>
    </cfRule>
  </conditionalFormatting>
  <dataValidations count="1">
    <dataValidation type="custom" allowBlank="1" showDropDown="1" sqref="D33 D18 D24:D28 F33 D11:D15 E11:G28" xr:uid="{00000000-0002-0000-0000-000000000000}">
      <formula1>OR(NOT(ISERROR(DATEVALUE(D11))), AND(ISNUMBER(D11), LEFT(CELL("format", D11))="D"))</formula1>
    </dataValidation>
  </dataValidations>
  <pageMargins left="0" right="0" top="0" bottom="0" header="0" footer="0"/>
  <pageSetup paperSize="9" scale="6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CD5B38-502C-4D20-9B21-02EA22539E8C}">
            <x14:dataBar minLength="0" maxLength="100" gradient="0" direction="leftToRight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I11:I28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EA9FD-F9D3-49C0-B843-913FB1359CC0}">
  <dimension ref="B6:E19"/>
  <sheetViews>
    <sheetView workbookViewId="0">
      <selection activeCell="B8" sqref="B8:E19"/>
    </sheetView>
  </sheetViews>
  <sheetFormatPr defaultRowHeight="15" x14ac:dyDescent="0.25"/>
  <cols>
    <col min="2" max="2" width="4.140625" bestFit="1" customWidth="1"/>
    <col min="3" max="3" width="43.42578125" bestFit="1" customWidth="1"/>
    <col min="4" max="4" width="17" customWidth="1"/>
    <col min="5" max="5" width="17.85546875" customWidth="1"/>
  </cols>
  <sheetData>
    <row r="6" spans="2:5" ht="15.75" thickBot="1" x14ac:dyDescent="0.3"/>
    <row r="7" spans="2:5" ht="30" x14ac:dyDescent="0.25">
      <c r="B7" s="64" t="s">
        <v>101</v>
      </c>
      <c r="C7" s="65" t="s">
        <v>98</v>
      </c>
      <c r="D7" s="62" t="s">
        <v>99</v>
      </c>
      <c r="E7" s="63" t="s">
        <v>100</v>
      </c>
    </row>
    <row r="8" spans="2:5" x14ac:dyDescent="0.25">
      <c r="B8" s="57">
        <v>1</v>
      </c>
      <c r="C8" s="56" t="s">
        <v>16</v>
      </c>
      <c r="D8" s="56">
        <v>1</v>
      </c>
      <c r="E8" s="58">
        <v>1</v>
      </c>
    </row>
    <row r="9" spans="2:5" x14ac:dyDescent="0.25">
      <c r="B9" s="57">
        <v>2</v>
      </c>
      <c r="C9" s="56" t="s">
        <v>17</v>
      </c>
      <c r="D9" s="56">
        <v>8</v>
      </c>
      <c r="E9" s="58">
        <v>21</v>
      </c>
    </row>
    <row r="10" spans="2:5" x14ac:dyDescent="0.25">
      <c r="B10" s="57">
        <v>3</v>
      </c>
      <c r="C10" s="56" t="s">
        <v>18</v>
      </c>
      <c r="D10" s="56">
        <v>2</v>
      </c>
      <c r="E10" s="58">
        <v>39</v>
      </c>
    </row>
    <row r="11" spans="2:5" x14ac:dyDescent="0.25">
      <c r="B11" s="57">
        <v>4</v>
      </c>
      <c r="C11" s="56" t="s">
        <v>39</v>
      </c>
      <c r="D11" s="56">
        <v>56</v>
      </c>
      <c r="E11" s="58">
        <v>56</v>
      </c>
    </row>
    <row r="12" spans="2:5" x14ac:dyDescent="0.25">
      <c r="B12" s="57">
        <v>5</v>
      </c>
      <c r="C12" s="56" t="s">
        <v>42</v>
      </c>
      <c r="D12" s="56">
        <v>76</v>
      </c>
      <c r="E12" s="58">
        <v>59</v>
      </c>
    </row>
    <row r="13" spans="2:5" x14ac:dyDescent="0.25">
      <c r="B13" s="57">
        <v>6</v>
      </c>
      <c r="C13" s="56" t="s">
        <v>46</v>
      </c>
      <c r="D13" s="56">
        <v>3</v>
      </c>
      <c r="E13" s="58">
        <v>3</v>
      </c>
    </row>
    <row r="14" spans="2:5" x14ac:dyDescent="0.25">
      <c r="B14" s="57">
        <v>7</v>
      </c>
      <c r="C14" s="56" t="s">
        <v>47</v>
      </c>
      <c r="D14" s="56">
        <v>10</v>
      </c>
      <c r="E14" s="58">
        <v>20</v>
      </c>
    </row>
    <row r="15" spans="2:5" x14ac:dyDescent="0.25">
      <c r="B15" s="57">
        <v>8</v>
      </c>
      <c r="C15" s="56" t="s">
        <v>50</v>
      </c>
      <c r="D15" s="56">
        <v>3</v>
      </c>
      <c r="E15" s="58">
        <v>3</v>
      </c>
    </row>
    <row r="16" spans="2:5" x14ac:dyDescent="0.25">
      <c r="B16" s="57">
        <v>9</v>
      </c>
      <c r="C16" s="56" t="s">
        <v>51</v>
      </c>
      <c r="D16" s="56">
        <v>1</v>
      </c>
      <c r="E16" s="58">
        <v>1</v>
      </c>
    </row>
    <row r="17" spans="2:5" x14ac:dyDescent="0.25">
      <c r="B17" s="57">
        <v>10</v>
      </c>
      <c r="C17" s="56" t="s">
        <v>52</v>
      </c>
      <c r="D17" s="56">
        <v>2</v>
      </c>
      <c r="E17" s="58">
        <v>2</v>
      </c>
    </row>
    <row r="18" spans="2:5" x14ac:dyDescent="0.25">
      <c r="B18" s="57">
        <v>11</v>
      </c>
      <c r="C18" s="56" t="s">
        <v>53</v>
      </c>
      <c r="D18" s="56">
        <v>3</v>
      </c>
      <c r="E18" s="58">
        <v>3</v>
      </c>
    </row>
    <row r="19" spans="2:5" ht="15.75" thickBot="1" x14ac:dyDescent="0.3">
      <c r="B19" s="59">
        <v>12</v>
      </c>
      <c r="C19" s="60" t="s">
        <v>54</v>
      </c>
      <c r="D19" s="60">
        <v>4</v>
      </c>
      <c r="E19" s="61">
        <v>4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DA496-1A7F-4F8B-A5E1-22EF84152113}">
  <dimension ref="A1:AP73"/>
  <sheetViews>
    <sheetView zoomScale="115" zoomScaleNormal="115" workbookViewId="0">
      <selection activeCell="B52" sqref="B52:B63"/>
    </sheetView>
  </sheetViews>
  <sheetFormatPr defaultColWidth="8.85546875" defaultRowHeight="15" x14ac:dyDescent="0.25"/>
  <cols>
    <col min="1" max="1" width="2.28515625" style="1" customWidth="1"/>
    <col min="2" max="2" width="3.28515625" style="1" customWidth="1"/>
    <col min="3" max="3" width="43.42578125" style="1" bestFit="1" customWidth="1"/>
    <col min="4" max="4" width="15" style="1" hidden="1" customWidth="1"/>
    <col min="5" max="5" width="14.28515625" style="1" customWidth="1"/>
    <col min="6" max="6" width="14.42578125" style="1" hidden="1" customWidth="1"/>
    <col min="7" max="7" width="13.7109375" style="1" customWidth="1"/>
    <col min="8" max="8" width="11.28515625" style="1" hidden="1" customWidth="1"/>
    <col min="9" max="9" width="8.28515625" style="1" hidden="1" customWidth="1"/>
    <col min="10" max="28" width="3.7109375" style="1" bestFit="1" customWidth="1"/>
    <col min="29" max="31" width="3.7109375" style="1" customWidth="1"/>
    <col min="32" max="42" width="3.7109375" style="1" bestFit="1" customWidth="1"/>
    <col min="43" max="43" width="3.28515625" style="1" customWidth="1"/>
    <col min="44" max="44" width="3.140625" style="1" customWidth="1"/>
    <col min="45" max="16384" width="8.85546875" style="1"/>
  </cols>
  <sheetData>
    <row r="1" spans="1:42" ht="13.9" customHeight="1" x14ac:dyDescent="0.25">
      <c r="A1" s="27"/>
      <c r="B1" s="27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27"/>
      <c r="AB1" s="27"/>
    </row>
    <row r="2" spans="1:42" ht="13.9" customHeight="1" x14ac:dyDescent="0.25">
      <c r="A2" s="27"/>
      <c r="B2" s="27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27"/>
      <c r="AB2" s="27"/>
    </row>
    <row r="3" spans="1:42" ht="40.15" customHeight="1" x14ac:dyDescent="0.65">
      <c r="A3" s="27"/>
      <c r="B3" s="27"/>
      <c r="C3" s="27"/>
      <c r="D3" s="27"/>
      <c r="E3" s="28"/>
      <c r="F3" s="28"/>
      <c r="G3" s="29"/>
      <c r="H3" s="29"/>
      <c r="I3" s="29"/>
      <c r="J3" s="29"/>
      <c r="K3" s="29"/>
      <c r="L3" s="29"/>
      <c r="M3" s="29"/>
      <c r="N3" s="29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42" ht="13.9" customHeight="1" x14ac:dyDescent="0.25">
      <c r="A4" s="27"/>
      <c r="B4" s="27"/>
      <c r="C4" s="27"/>
      <c r="D4" s="3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42" ht="19.899999999999999" customHeight="1" x14ac:dyDescent="0.25">
      <c r="A5" s="27"/>
      <c r="B5" s="27"/>
      <c r="C5" s="105" t="s">
        <v>66</v>
      </c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</row>
    <row r="6" spans="1:42" ht="19.899999999999999" customHeight="1" x14ac:dyDescent="0.25">
      <c r="A6" s="27"/>
      <c r="B6" s="27"/>
      <c r="C6" s="46" t="s">
        <v>59</v>
      </c>
      <c r="E6" s="47">
        <f ca="1">TODAY()</f>
        <v>44716</v>
      </c>
      <c r="F6" s="45"/>
      <c r="G6" s="42"/>
      <c r="H6" s="104"/>
      <c r="I6" s="104"/>
      <c r="J6" s="104"/>
      <c r="K6" s="104"/>
      <c r="L6" s="104"/>
      <c r="M6" s="104"/>
      <c r="N6" s="104"/>
      <c r="O6" s="30"/>
      <c r="P6" s="30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42" ht="13.5" customHeight="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42" ht="13.5" customHeight="1" x14ac:dyDescent="0.25">
      <c r="A8" s="27"/>
      <c r="B8" s="27"/>
      <c r="C8" s="109" t="s">
        <v>20</v>
      </c>
      <c r="D8" s="109" t="s">
        <v>19</v>
      </c>
      <c r="E8" s="109" t="s">
        <v>61</v>
      </c>
      <c r="F8" s="109" t="s">
        <v>21</v>
      </c>
      <c r="G8" s="109" t="s">
        <v>62</v>
      </c>
      <c r="H8" s="109" t="s">
        <v>55</v>
      </c>
      <c r="I8" s="110" t="s">
        <v>15</v>
      </c>
      <c r="J8" s="97">
        <v>44682</v>
      </c>
      <c r="K8" s="98"/>
      <c r="L8" s="98"/>
      <c r="M8" s="98"/>
      <c r="N8" s="99"/>
      <c r="O8" s="97">
        <v>44713</v>
      </c>
      <c r="P8" s="98"/>
      <c r="Q8" s="98"/>
      <c r="R8" s="99"/>
      <c r="S8" s="97">
        <v>44743</v>
      </c>
      <c r="T8" s="98"/>
      <c r="U8" s="98"/>
      <c r="V8" s="99"/>
      <c r="W8" s="107">
        <v>44774</v>
      </c>
      <c r="X8" s="108"/>
      <c r="Y8" s="108"/>
      <c r="Z8" s="108"/>
      <c r="AA8" s="107">
        <v>44621</v>
      </c>
      <c r="AB8" s="108"/>
      <c r="AC8" s="108"/>
      <c r="AD8" s="108"/>
      <c r="AE8" s="107">
        <v>44652</v>
      </c>
      <c r="AF8" s="108"/>
      <c r="AG8" s="108"/>
      <c r="AH8" s="108"/>
      <c r="AI8" s="107">
        <v>44682</v>
      </c>
      <c r="AJ8" s="108"/>
      <c r="AK8" s="108"/>
      <c r="AL8" s="108"/>
      <c r="AM8" s="107">
        <v>44713</v>
      </c>
      <c r="AN8" s="108"/>
      <c r="AO8" s="108"/>
      <c r="AP8" s="108"/>
    </row>
    <row r="9" spans="1:42" ht="65.25" customHeight="1" thickBot="1" x14ac:dyDescent="0.3">
      <c r="C9" s="109"/>
      <c r="D9" s="109"/>
      <c r="E9" s="109"/>
      <c r="F9" s="109"/>
      <c r="G9" s="109"/>
      <c r="H9" s="109"/>
      <c r="I9" s="111"/>
      <c r="J9" s="2">
        <f>E11</f>
        <v>44683</v>
      </c>
      <c r="K9" s="2">
        <f>J9+7</f>
        <v>44690</v>
      </c>
      <c r="L9" s="2">
        <f t="shared" ref="L9:AP9" si="0">K9+7</f>
        <v>44697</v>
      </c>
      <c r="M9" s="2">
        <f t="shared" si="0"/>
        <v>44704</v>
      </c>
      <c r="N9" s="2">
        <f t="shared" si="0"/>
        <v>44711</v>
      </c>
      <c r="O9" s="2">
        <f t="shared" si="0"/>
        <v>44718</v>
      </c>
      <c r="P9" s="2">
        <f t="shared" si="0"/>
        <v>44725</v>
      </c>
      <c r="Q9" s="2">
        <f t="shared" si="0"/>
        <v>44732</v>
      </c>
      <c r="R9" s="2">
        <f t="shared" si="0"/>
        <v>44739</v>
      </c>
      <c r="S9" s="2">
        <f t="shared" si="0"/>
        <v>44746</v>
      </c>
      <c r="T9" s="2">
        <f t="shared" si="0"/>
        <v>44753</v>
      </c>
      <c r="U9" s="2">
        <f t="shared" si="0"/>
        <v>44760</v>
      </c>
      <c r="V9" s="2">
        <f t="shared" si="0"/>
        <v>44767</v>
      </c>
      <c r="W9" s="2">
        <f t="shared" si="0"/>
        <v>44774</v>
      </c>
      <c r="X9" s="2">
        <f>W9+7</f>
        <v>44781</v>
      </c>
      <c r="Y9" s="2">
        <f>X9+7</f>
        <v>44788</v>
      </c>
      <c r="Z9" s="2">
        <f t="shared" si="0"/>
        <v>44795</v>
      </c>
      <c r="AA9" s="2">
        <f t="shared" si="0"/>
        <v>44802</v>
      </c>
      <c r="AB9" s="2">
        <f t="shared" si="0"/>
        <v>44809</v>
      </c>
      <c r="AC9" s="2">
        <f t="shared" si="0"/>
        <v>44816</v>
      </c>
      <c r="AD9" s="2">
        <f t="shared" si="0"/>
        <v>44823</v>
      </c>
      <c r="AE9" s="2">
        <f t="shared" si="0"/>
        <v>44830</v>
      </c>
      <c r="AF9" s="2">
        <f t="shared" si="0"/>
        <v>44837</v>
      </c>
      <c r="AG9" s="2">
        <f t="shared" si="0"/>
        <v>44844</v>
      </c>
      <c r="AH9" s="2">
        <f t="shared" si="0"/>
        <v>44851</v>
      </c>
      <c r="AI9" s="2">
        <f t="shared" si="0"/>
        <v>44858</v>
      </c>
      <c r="AJ9" s="2">
        <f t="shared" si="0"/>
        <v>44865</v>
      </c>
      <c r="AK9" s="2">
        <f t="shared" si="0"/>
        <v>44872</v>
      </c>
      <c r="AL9" s="2">
        <f t="shared" si="0"/>
        <v>44879</v>
      </c>
      <c r="AM9" s="2">
        <f t="shared" si="0"/>
        <v>44886</v>
      </c>
      <c r="AN9" s="2">
        <f t="shared" si="0"/>
        <v>44893</v>
      </c>
      <c r="AO9" s="2">
        <f t="shared" si="0"/>
        <v>44900</v>
      </c>
      <c r="AP9" s="2">
        <f t="shared" si="0"/>
        <v>44907</v>
      </c>
    </row>
    <row r="10" spans="1:42" ht="41.25" thickBot="1" x14ac:dyDescent="0.3">
      <c r="A10" s="27"/>
      <c r="B10" s="27"/>
      <c r="C10" s="109"/>
      <c r="D10" s="109"/>
      <c r="E10" s="109"/>
      <c r="F10" s="109"/>
      <c r="G10" s="109"/>
      <c r="H10" s="109"/>
      <c r="I10" s="112"/>
      <c r="J10" s="24" t="s">
        <v>0</v>
      </c>
      <c r="K10" s="25" t="s">
        <v>1</v>
      </c>
      <c r="L10" s="25" t="s">
        <v>2</v>
      </c>
      <c r="M10" s="25" t="s">
        <v>3</v>
      </c>
      <c r="N10" s="25" t="s">
        <v>4</v>
      </c>
      <c r="O10" s="25" t="s">
        <v>5</v>
      </c>
      <c r="P10" s="25" t="s">
        <v>6</v>
      </c>
      <c r="Q10" s="25" t="s">
        <v>7</v>
      </c>
      <c r="R10" s="25" t="s">
        <v>8</v>
      </c>
      <c r="S10" s="25" t="s">
        <v>9</v>
      </c>
      <c r="T10" s="25" t="s">
        <v>10</v>
      </c>
      <c r="U10" s="25" t="s">
        <v>11</v>
      </c>
      <c r="V10" s="25" t="s">
        <v>12</v>
      </c>
      <c r="W10" s="25" t="s">
        <v>13</v>
      </c>
      <c r="X10" s="25" t="s">
        <v>14</v>
      </c>
      <c r="Y10" s="25" t="s">
        <v>14</v>
      </c>
      <c r="Z10" s="25" t="s">
        <v>22</v>
      </c>
      <c r="AA10" s="25" t="s">
        <v>23</v>
      </c>
      <c r="AB10" s="25" t="s">
        <v>24</v>
      </c>
      <c r="AC10" s="25" t="s">
        <v>25</v>
      </c>
      <c r="AD10" s="25" t="s">
        <v>26</v>
      </c>
      <c r="AE10" s="25" t="s">
        <v>27</v>
      </c>
      <c r="AF10" s="25" t="s">
        <v>28</v>
      </c>
      <c r="AG10" s="25" t="s">
        <v>29</v>
      </c>
      <c r="AH10" s="25" t="s">
        <v>30</v>
      </c>
      <c r="AI10" s="25" t="s">
        <v>31</v>
      </c>
      <c r="AJ10" s="25" t="s">
        <v>32</v>
      </c>
      <c r="AK10" s="25" t="s">
        <v>33</v>
      </c>
      <c r="AL10" s="25" t="s">
        <v>34</v>
      </c>
      <c r="AM10" s="25" t="s">
        <v>35</v>
      </c>
      <c r="AN10" s="25" t="s">
        <v>36</v>
      </c>
      <c r="AO10" s="25" t="s">
        <v>37</v>
      </c>
      <c r="AP10" s="26" t="s">
        <v>38</v>
      </c>
    </row>
    <row r="11" spans="1:42" x14ac:dyDescent="0.25">
      <c r="A11" s="27"/>
      <c r="B11" s="27"/>
      <c r="C11" s="17" t="s">
        <v>63</v>
      </c>
      <c r="D11" s="18">
        <v>44503</v>
      </c>
      <c r="E11" s="18">
        <v>44683</v>
      </c>
      <c r="F11" s="18">
        <v>44644</v>
      </c>
      <c r="G11" s="18">
        <v>44769</v>
      </c>
      <c r="H11" s="43" t="s">
        <v>58</v>
      </c>
      <c r="I11" s="20">
        <f>SUM(I12:I30)/COUNT(I12:I30)</f>
        <v>0.37280701754385964</v>
      </c>
      <c r="J11" s="21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3"/>
    </row>
    <row r="12" spans="1:42" x14ac:dyDescent="0.25">
      <c r="A12" s="27"/>
      <c r="B12" s="27"/>
      <c r="C12" s="8" t="s">
        <v>16</v>
      </c>
      <c r="D12" s="18">
        <v>44503</v>
      </c>
      <c r="E12" s="18">
        <v>44683</v>
      </c>
      <c r="F12" s="18">
        <v>44503</v>
      </c>
      <c r="G12" s="18">
        <v>44683</v>
      </c>
      <c r="H12" s="19" t="s">
        <v>56</v>
      </c>
      <c r="I12" s="13">
        <v>1</v>
      </c>
      <c r="J12" s="15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9"/>
    </row>
    <row r="13" spans="1:42" x14ac:dyDescent="0.25">
      <c r="A13" s="27"/>
      <c r="B13" s="27"/>
      <c r="C13" s="8" t="s">
        <v>17</v>
      </c>
      <c r="D13" s="18">
        <v>44504</v>
      </c>
      <c r="E13" s="18">
        <v>44684</v>
      </c>
      <c r="F13" s="18">
        <v>44515</v>
      </c>
      <c r="G13" s="49">
        <v>44686</v>
      </c>
      <c r="H13" s="41" t="s">
        <v>57</v>
      </c>
      <c r="I13" s="13">
        <v>1</v>
      </c>
      <c r="J13" s="15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9"/>
    </row>
    <row r="14" spans="1:42" x14ac:dyDescent="0.25">
      <c r="A14" s="27"/>
      <c r="B14" s="27"/>
      <c r="C14" s="8" t="s">
        <v>18</v>
      </c>
      <c r="D14" s="18">
        <v>44516</v>
      </c>
      <c r="E14" s="18">
        <v>44687</v>
      </c>
      <c r="F14" s="18">
        <v>44517</v>
      </c>
      <c r="G14" s="18">
        <v>44687</v>
      </c>
      <c r="H14" s="41" t="s">
        <v>57</v>
      </c>
      <c r="I14" s="13">
        <v>1</v>
      </c>
      <c r="J14" s="15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9"/>
    </row>
    <row r="15" spans="1:42" x14ac:dyDescent="0.25">
      <c r="A15" s="27"/>
      <c r="B15" s="27"/>
      <c r="C15" s="35" t="s">
        <v>60</v>
      </c>
      <c r="D15" s="18">
        <v>44517</v>
      </c>
      <c r="E15" s="49">
        <v>44690</v>
      </c>
      <c r="F15" s="18">
        <v>44593</v>
      </c>
      <c r="G15" s="49">
        <v>44757</v>
      </c>
      <c r="H15" s="43" t="s">
        <v>58</v>
      </c>
      <c r="I15" s="13">
        <f>SUM(I16:I17)/COUNT(I16:I17)</f>
        <v>0.25</v>
      </c>
      <c r="J15" s="15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9"/>
    </row>
    <row r="16" spans="1:42" hidden="1" x14ac:dyDescent="0.25">
      <c r="A16" s="27"/>
      <c r="B16" s="27"/>
      <c r="C16" s="10" t="s">
        <v>40</v>
      </c>
      <c r="D16" s="32"/>
      <c r="E16" s="52">
        <v>44588</v>
      </c>
      <c r="F16" s="3"/>
      <c r="G16" s="50">
        <v>44619</v>
      </c>
      <c r="H16" s="4"/>
      <c r="I16" s="13">
        <v>0.2</v>
      </c>
      <c r="J16" s="15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9"/>
    </row>
    <row r="17" spans="1:42" hidden="1" x14ac:dyDescent="0.25">
      <c r="A17" s="27"/>
      <c r="B17" s="27"/>
      <c r="C17" s="34" t="s">
        <v>41</v>
      </c>
      <c r="D17" s="31"/>
      <c r="E17" s="50"/>
      <c r="F17" s="3"/>
      <c r="G17" s="50"/>
      <c r="H17" s="4"/>
      <c r="I17" s="13">
        <v>0.3</v>
      </c>
      <c r="J17" s="15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9"/>
    </row>
    <row r="18" spans="1:42" hidden="1" x14ac:dyDescent="0.25">
      <c r="A18" s="27"/>
      <c r="B18" s="27"/>
      <c r="C18" s="8" t="s">
        <v>42</v>
      </c>
      <c r="D18" s="18">
        <v>44516</v>
      </c>
      <c r="E18" s="51">
        <v>44544</v>
      </c>
      <c r="F18" s="18">
        <v>44621</v>
      </c>
      <c r="G18" s="51">
        <v>44645</v>
      </c>
      <c r="H18" s="43" t="s">
        <v>58</v>
      </c>
      <c r="I18" s="13">
        <f>SUM(I19:I21)/COUNT(I19:I21)</f>
        <v>0.83333333333333337</v>
      </c>
      <c r="J18" s="15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9"/>
    </row>
    <row r="19" spans="1:42" hidden="1" x14ac:dyDescent="0.25">
      <c r="A19" s="27"/>
      <c r="B19" s="27"/>
      <c r="C19" s="34" t="s">
        <v>43</v>
      </c>
      <c r="D19" s="31"/>
      <c r="E19" s="50">
        <v>44544</v>
      </c>
      <c r="F19" s="3"/>
      <c r="G19" s="50">
        <v>44567</v>
      </c>
      <c r="H19" s="4"/>
      <c r="I19" s="13">
        <v>1</v>
      </c>
      <c r="J19" s="15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9"/>
    </row>
    <row r="20" spans="1:42" hidden="1" x14ac:dyDescent="0.25">
      <c r="A20" s="27"/>
      <c r="B20" s="27"/>
      <c r="C20" s="10" t="s">
        <v>44</v>
      </c>
      <c r="D20" s="32"/>
      <c r="E20" s="50">
        <v>44564</v>
      </c>
      <c r="F20" s="3"/>
      <c r="G20" s="50">
        <v>44575</v>
      </c>
      <c r="H20" s="4"/>
      <c r="I20" s="13">
        <v>0.85</v>
      </c>
      <c r="J20" s="15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9"/>
    </row>
    <row r="21" spans="1:42" hidden="1" x14ac:dyDescent="0.25">
      <c r="A21" s="27"/>
      <c r="B21" s="27"/>
      <c r="C21" s="10" t="s">
        <v>45</v>
      </c>
      <c r="D21" s="32"/>
      <c r="E21" s="50">
        <v>44567</v>
      </c>
      <c r="F21" s="3"/>
      <c r="G21" s="50">
        <v>44645</v>
      </c>
      <c r="H21" s="4"/>
      <c r="I21" s="13">
        <v>0.65</v>
      </c>
      <c r="J21" s="15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9"/>
    </row>
    <row r="22" spans="1:42" x14ac:dyDescent="0.25">
      <c r="A22" s="27"/>
      <c r="B22" s="27"/>
      <c r="C22" s="8" t="s">
        <v>67</v>
      </c>
      <c r="D22" s="18">
        <v>44622</v>
      </c>
      <c r="E22" s="51">
        <v>44739</v>
      </c>
      <c r="F22" s="18">
        <v>44624</v>
      </c>
      <c r="G22" s="51">
        <v>44764</v>
      </c>
      <c r="H22" s="43" t="s">
        <v>58</v>
      </c>
      <c r="I22" s="13">
        <v>0</v>
      </c>
      <c r="J22" s="15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9"/>
    </row>
    <row r="23" spans="1:42" hidden="1" x14ac:dyDescent="0.25">
      <c r="A23" s="27"/>
      <c r="B23" s="27"/>
      <c r="C23" s="8" t="s">
        <v>47</v>
      </c>
      <c r="D23" s="18">
        <v>44622</v>
      </c>
      <c r="E23" s="51">
        <v>44645</v>
      </c>
      <c r="F23" s="18">
        <v>44635</v>
      </c>
      <c r="G23" s="51">
        <v>44678</v>
      </c>
      <c r="H23" s="43" t="s">
        <v>58</v>
      </c>
      <c r="I23" s="13">
        <f>SUM(I24:I25)/COUNT(I24:I25)</f>
        <v>0</v>
      </c>
      <c r="J23" s="15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9"/>
    </row>
    <row r="24" spans="1:42" hidden="1" x14ac:dyDescent="0.25">
      <c r="A24" s="27"/>
      <c r="B24" s="27"/>
      <c r="C24" s="34" t="s">
        <v>48</v>
      </c>
      <c r="D24" s="33"/>
      <c r="E24" s="51"/>
      <c r="F24" s="5"/>
      <c r="G24" s="51"/>
      <c r="H24" s="6"/>
      <c r="I24" s="13">
        <v>0</v>
      </c>
      <c r="J24" s="15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9"/>
    </row>
    <row r="25" spans="1:42" hidden="1" x14ac:dyDescent="0.25">
      <c r="A25" s="27"/>
      <c r="B25" s="27"/>
      <c r="C25" s="34" t="s">
        <v>49</v>
      </c>
      <c r="D25" s="31"/>
      <c r="E25" s="50"/>
      <c r="F25" s="3"/>
      <c r="G25" s="50"/>
      <c r="H25" s="4"/>
      <c r="I25" s="13">
        <v>0</v>
      </c>
      <c r="J25" s="15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9"/>
    </row>
    <row r="26" spans="1:42" hidden="1" x14ac:dyDescent="0.25">
      <c r="A26" s="27"/>
      <c r="B26" s="27"/>
      <c r="C26" s="8" t="s">
        <v>50</v>
      </c>
      <c r="D26" s="18">
        <v>44622</v>
      </c>
      <c r="E26" s="51">
        <v>44645</v>
      </c>
      <c r="F26" s="18">
        <v>44624</v>
      </c>
      <c r="G26" s="51">
        <v>44657</v>
      </c>
      <c r="H26" s="43" t="s">
        <v>58</v>
      </c>
      <c r="I26" s="13">
        <v>0</v>
      </c>
      <c r="J26" s="15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9"/>
    </row>
    <row r="27" spans="1:42" hidden="1" x14ac:dyDescent="0.25">
      <c r="A27" s="27"/>
      <c r="B27" s="27"/>
      <c r="C27" s="8" t="s">
        <v>51</v>
      </c>
      <c r="D27" s="18">
        <v>44636</v>
      </c>
      <c r="E27" s="51">
        <v>44659</v>
      </c>
      <c r="F27" s="18">
        <v>44636</v>
      </c>
      <c r="G27" s="51">
        <v>44659</v>
      </c>
      <c r="H27" s="43" t="s">
        <v>58</v>
      </c>
      <c r="I27" s="13">
        <v>0</v>
      </c>
      <c r="J27" s="15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9"/>
    </row>
    <row r="28" spans="1:42" x14ac:dyDescent="0.25">
      <c r="A28" s="27"/>
      <c r="B28" s="27"/>
      <c r="C28" s="35" t="s">
        <v>52</v>
      </c>
      <c r="D28" s="18">
        <v>44637</v>
      </c>
      <c r="E28" s="51">
        <v>44767</v>
      </c>
      <c r="F28" s="18">
        <v>44740</v>
      </c>
      <c r="G28" s="18">
        <v>44769</v>
      </c>
      <c r="H28" s="43" t="s">
        <v>58</v>
      </c>
      <c r="I28" s="13">
        <v>0</v>
      </c>
      <c r="J28" s="15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9"/>
    </row>
    <row r="29" spans="1:42" hidden="1" x14ac:dyDescent="0.25">
      <c r="A29" s="27"/>
      <c r="B29" s="27"/>
      <c r="C29" s="35" t="s">
        <v>53</v>
      </c>
      <c r="D29" s="18">
        <v>44641</v>
      </c>
      <c r="E29" s="51">
        <v>44772</v>
      </c>
      <c r="F29" s="18">
        <v>44641</v>
      </c>
      <c r="G29" s="51">
        <v>44775</v>
      </c>
      <c r="H29" s="43" t="s">
        <v>58</v>
      </c>
      <c r="I29" s="13">
        <v>0</v>
      </c>
      <c r="J29" s="15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9"/>
    </row>
    <row r="30" spans="1:42" ht="15.75" hidden="1" thickBot="1" x14ac:dyDescent="0.3">
      <c r="A30" s="27"/>
      <c r="B30" s="27"/>
      <c r="C30" s="36" t="s">
        <v>54</v>
      </c>
      <c r="D30" s="48">
        <v>44641</v>
      </c>
      <c r="E30" s="48">
        <v>44671</v>
      </c>
      <c r="F30" s="48">
        <v>44644</v>
      </c>
      <c r="G30" s="48">
        <v>44678</v>
      </c>
      <c r="H30" s="44" t="s">
        <v>58</v>
      </c>
      <c r="I30" s="14">
        <v>0</v>
      </c>
      <c r="J30" s="16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2"/>
    </row>
    <row r="31" spans="1:42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42" ht="7.15" customHeight="1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2:12" ht="6" customHeight="1" x14ac:dyDescent="0.25"/>
    <row r="35" spans="2:12" x14ac:dyDescent="0.25">
      <c r="C35" s="53" t="s">
        <v>68</v>
      </c>
      <c r="D35" s="18"/>
      <c r="F35" s="18"/>
      <c r="K35" s="53"/>
      <c r="L35" s="54"/>
    </row>
    <row r="36" spans="2:12" x14ac:dyDescent="0.25">
      <c r="C36" s="54" t="s">
        <v>69</v>
      </c>
      <c r="K36" s="54"/>
      <c r="L36" s="54"/>
    </row>
    <row r="37" spans="2:12" x14ac:dyDescent="0.25">
      <c r="C37" s="54" t="s">
        <v>70</v>
      </c>
      <c r="K37" s="54"/>
      <c r="L37" s="54"/>
    </row>
    <row r="38" spans="2:12" x14ac:dyDescent="0.25">
      <c r="C38" s="54" t="s">
        <v>71</v>
      </c>
      <c r="K38" s="54"/>
      <c r="L38" s="54"/>
    </row>
    <row r="39" spans="2:12" x14ac:dyDescent="0.25">
      <c r="C39" s="54" t="s">
        <v>72</v>
      </c>
      <c r="K39" s="54"/>
      <c r="L39" s="54"/>
    </row>
    <row r="40" spans="2:12" x14ac:dyDescent="0.25">
      <c r="C40" s="54" t="s">
        <v>73</v>
      </c>
      <c r="K40" s="54"/>
      <c r="L40" s="54"/>
    </row>
    <row r="41" spans="2:12" x14ac:dyDescent="0.25">
      <c r="C41" s="54"/>
      <c r="K41" s="54"/>
      <c r="L41" s="54"/>
    </row>
    <row r="42" spans="2:12" x14ac:dyDescent="0.25">
      <c r="C42" s="54"/>
      <c r="K42" s="54"/>
      <c r="L42" s="54"/>
    </row>
    <row r="43" spans="2:12" x14ac:dyDescent="0.25">
      <c r="C43" s="53" t="s">
        <v>74</v>
      </c>
      <c r="K43" s="53"/>
      <c r="L43" s="54"/>
    </row>
    <row r="44" spans="2:12" x14ac:dyDescent="0.25">
      <c r="B44" s="54">
        <v>1</v>
      </c>
      <c r="C44" s="54" t="s">
        <v>75</v>
      </c>
      <c r="K44" s="54"/>
      <c r="L44" s="54"/>
    </row>
    <row r="45" spans="2:12" x14ac:dyDescent="0.25">
      <c r="B45" s="54">
        <v>2</v>
      </c>
      <c r="C45" s="54" t="s">
        <v>76</v>
      </c>
      <c r="K45" s="54"/>
      <c r="L45" s="54"/>
    </row>
    <row r="46" spans="2:12" x14ac:dyDescent="0.25">
      <c r="B46" s="54">
        <v>3</v>
      </c>
      <c r="C46" s="54" t="s">
        <v>77</v>
      </c>
      <c r="K46" s="54"/>
      <c r="L46" s="54"/>
    </row>
    <row r="47" spans="2:12" x14ac:dyDescent="0.25">
      <c r="B47" s="54">
        <v>4</v>
      </c>
      <c r="C47" s="54" t="s">
        <v>78</v>
      </c>
      <c r="K47" s="54"/>
      <c r="L47" s="54"/>
    </row>
    <row r="48" spans="2:12" x14ac:dyDescent="0.25">
      <c r="B48" s="54">
        <v>5</v>
      </c>
      <c r="C48" s="54" t="s">
        <v>52</v>
      </c>
      <c r="K48" s="54"/>
      <c r="L48" s="54"/>
    </row>
    <row r="49" spans="2:12" x14ac:dyDescent="0.25">
      <c r="C49" s="54"/>
      <c r="K49" s="54"/>
      <c r="L49" s="54"/>
    </row>
    <row r="50" spans="2:12" x14ac:dyDescent="0.25">
      <c r="C50" s="54"/>
      <c r="K50" s="54"/>
      <c r="L50" s="55"/>
    </row>
    <row r="51" spans="2:12" x14ac:dyDescent="0.25">
      <c r="C51" s="53" t="s">
        <v>79</v>
      </c>
      <c r="K51" s="53"/>
      <c r="L51" s="54"/>
    </row>
    <row r="52" spans="2:12" x14ac:dyDescent="0.25">
      <c r="B52" s="54">
        <v>1</v>
      </c>
      <c r="C52" s="54" t="s">
        <v>96</v>
      </c>
      <c r="K52" s="54"/>
      <c r="L52" s="54"/>
    </row>
    <row r="53" spans="2:12" x14ac:dyDescent="0.25">
      <c r="B53" s="54">
        <v>2</v>
      </c>
      <c r="C53" s="54" t="s">
        <v>80</v>
      </c>
      <c r="K53" s="54"/>
      <c r="L53" s="54"/>
    </row>
    <row r="54" spans="2:12" x14ac:dyDescent="0.25">
      <c r="B54" s="54">
        <v>3</v>
      </c>
      <c r="C54" s="54" t="s">
        <v>81</v>
      </c>
      <c r="K54" s="54"/>
      <c r="L54" s="54"/>
    </row>
    <row r="55" spans="2:12" x14ac:dyDescent="0.25">
      <c r="B55" s="54">
        <v>4</v>
      </c>
      <c r="C55" s="54" t="s">
        <v>82</v>
      </c>
      <c r="K55" s="54"/>
      <c r="L55" s="54"/>
    </row>
    <row r="56" spans="2:12" x14ac:dyDescent="0.25">
      <c r="B56" s="54">
        <v>5</v>
      </c>
      <c r="C56" s="54" t="s">
        <v>97</v>
      </c>
      <c r="K56" s="54"/>
      <c r="L56" s="54"/>
    </row>
    <row r="57" spans="2:12" x14ac:dyDescent="0.25">
      <c r="B57" s="54">
        <v>6</v>
      </c>
      <c r="C57" s="54" t="s">
        <v>83</v>
      </c>
      <c r="K57" s="54"/>
      <c r="L57" s="54"/>
    </row>
    <row r="58" spans="2:12" x14ac:dyDescent="0.25">
      <c r="B58" s="54">
        <v>7</v>
      </c>
      <c r="C58" s="54" t="s">
        <v>84</v>
      </c>
      <c r="K58" s="54"/>
      <c r="L58" s="54"/>
    </row>
    <row r="59" spans="2:12" x14ac:dyDescent="0.25">
      <c r="B59" s="54">
        <v>8</v>
      </c>
      <c r="C59" s="54" t="s">
        <v>85</v>
      </c>
      <c r="K59" s="54"/>
      <c r="L59" s="54"/>
    </row>
    <row r="60" spans="2:12" x14ac:dyDescent="0.25">
      <c r="B60" s="54">
        <v>9</v>
      </c>
      <c r="C60" s="54" t="s">
        <v>86</v>
      </c>
      <c r="K60" s="54"/>
      <c r="L60" s="54"/>
    </row>
    <row r="61" spans="2:12" x14ac:dyDescent="0.25">
      <c r="B61" s="54">
        <v>10</v>
      </c>
      <c r="C61" s="54" t="s">
        <v>87</v>
      </c>
      <c r="K61" s="54"/>
      <c r="L61" s="54"/>
    </row>
    <row r="62" spans="2:12" x14ac:dyDescent="0.25">
      <c r="B62" s="54">
        <v>11</v>
      </c>
      <c r="C62" s="54" t="s">
        <v>88</v>
      </c>
      <c r="K62" s="54"/>
      <c r="L62" s="54"/>
    </row>
    <row r="63" spans="2:12" x14ac:dyDescent="0.25">
      <c r="B63" s="54">
        <v>12</v>
      </c>
      <c r="C63" s="54" t="s">
        <v>95</v>
      </c>
      <c r="K63" s="54"/>
      <c r="L63" s="54"/>
    </row>
    <row r="64" spans="2:12" x14ac:dyDescent="0.25">
      <c r="C64" s="54"/>
      <c r="K64" s="54"/>
    </row>
    <row r="65" spans="2:12" x14ac:dyDescent="0.25">
      <c r="C65" s="53" t="s">
        <v>89</v>
      </c>
      <c r="K65" s="53"/>
      <c r="L65" s="54"/>
    </row>
    <row r="66" spans="2:12" x14ac:dyDescent="0.25">
      <c r="B66" s="54">
        <v>1</v>
      </c>
      <c r="C66" s="54" t="s">
        <v>90</v>
      </c>
      <c r="K66" s="54"/>
    </row>
    <row r="67" spans="2:12" x14ac:dyDescent="0.25">
      <c r="B67" s="54">
        <v>2</v>
      </c>
      <c r="C67" s="54" t="s">
        <v>91</v>
      </c>
      <c r="K67" s="54"/>
    </row>
    <row r="68" spans="2:12" x14ac:dyDescent="0.25">
      <c r="B68" s="54">
        <v>3</v>
      </c>
      <c r="C68" s="54" t="s">
        <v>92</v>
      </c>
      <c r="K68" s="54"/>
    </row>
    <row r="69" spans="2:12" x14ac:dyDescent="0.25">
      <c r="C69" s="54"/>
      <c r="K69" s="54"/>
      <c r="L69" s="54"/>
    </row>
    <row r="70" spans="2:12" x14ac:dyDescent="0.25">
      <c r="C70" s="54"/>
      <c r="K70" s="54"/>
      <c r="L70" s="54"/>
    </row>
    <row r="71" spans="2:12" x14ac:dyDescent="0.25">
      <c r="C71" s="53" t="s">
        <v>93</v>
      </c>
      <c r="K71" s="53"/>
      <c r="L71" s="54"/>
    </row>
    <row r="72" spans="2:12" x14ac:dyDescent="0.25">
      <c r="B72" s="1">
        <v>1</v>
      </c>
      <c r="C72" s="54" t="s">
        <v>94</v>
      </c>
      <c r="K72" s="54"/>
    </row>
    <row r="73" spans="2:12" x14ac:dyDescent="0.25">
      <c r="K73" s="55"/>
      <c r="L73" s="55"/>
    </row>
  </sheetData>
  <mergeCells count="18">
    <mergeCell ref="AE8:AH8"/>
    <mergeCell ref="C1:Z2"/>
    <mergeCell ref="C5:AP5"/>
    <mergeCell ref="H6:N6"/>
    <mergeCell ref="C8:C10"/>
    <mergeCell ref="D8:D10"/>
    <mergeCell ref="E8:E10"/>
    <mergeCell ref="F8:F10"/>
    <mergeCell ref="G8:G10"/>
    <mergeCell ref="H8:H10"/>
    <mergeCell ref="I8:I10"/>
    <mergeCell ref="AI8:AL8"/>
    <mergeCell ref="AM8:AP8"/>
    <mergeCell ref="J8:N8"/>
    <mergeCell ref="O8:R8"/>
    <mergeCell ref="S8:V8"/>
    <mergeCell ref="W8:Z8"/>
    <mergeCell ref="AA8:AD8"/>
  </mergeCells>
  <conditionalFormatting sqref="J11:AP30">
    <cfRule type="notContainsBlanks" dxfId="3" priority="2">
      <formula>LEN(TRIM(J11))&gt;0</formula>
    </cfRule>
  </conditionalFormatting>
  <conditionalFormatting sqref="J11:AP30">
    <cfRule type="expression" dxfId="2" priority="1">
      <formula>AND($E11&lt;=J$9+6,$G11&gt;=J$9)</formula>
    </cfRule>
  </conditionalFormatting>
  <conditionalFormatting sqref="I11:I30">
    <cfRule type="dataBar" priority="3">
      <dataBar>
        <cfvo type="percent" val="0"/>
        <cfvo type="percent" val="100"/>
        <color theme="0" tint="-0.14999847407452621"/>
      </dataBar>
      <extLst>
        <ext xmlns:x14="http://schemas.microsoft.com/office/spreadsheetml/2009/9/main" uri="{B025F937-C7B1-47D3-B67F-A62EFF666E3E}">
          <x14:id>{4625DDE5-1CFA-47FB-A053-27D6267947E5}</x14:id>
        </ext>
      </extLst>
    </cfRule>
  </conditionalFormatting>
  <dataValidations count="1">
    <dataValidation type="custom" allowBlank="1" showDropDown="1" sqref="D35 D11:D15 D18 D22:D23 D26:D30 F35 H30 E11:G30" xr:uid="{0E22569F-6EEB-4985-AE1D-9EA7A85C14FA}">
      <formula1>OR(NOT(ISERROR(DATEVALUE(D11))), AND(ISNUMBER(D11), LEFT(CELL("format", D11))="D"))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25DDE5-1CFA-47FB-A053-27D6267947E5}">
            <x14:dataBar minLength="0" maxLength="100" gradient="0" direction="leftToRight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I11:I30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A897-99E4-4ADB-9CB2-E0A0A84FFF89}">
  <dimension ref="A1:AP35"/>
  <sheetViews>
    <sheetView workbookViewId="0">
      <selection activeCell="G38" sqref="G38"/>
    </sheetView>
  </sheetViews>
  <sheetFormatPr defaultColWidth="8.85546875" defaultRowHeight="15" x14ac:dyDescent="0.25"/>
  <cols>
    <col min="1" max="2" width="2.28515625" style="1" customWidth="1"/>
    <col min="3" max="3" width="43.42578125" style="1" bestFit="1" customWidth="1"/>
    <col min="4" max="4" width="15" style="1" hidden="1" customWidth="1"/>
    <col min="5" max="5" width="14.28515625" style="1" customWidth="1"/>
    <col min="6" max="6" width="14.42578125" style="1" hidden="1" customWidth="1"/>
    <col min="7" max="7" width="13.7109375" style="1" customWidth="1"/>
    <col min="8" max="8" width="11.28515625" style="1" hidden="1" customWidth="1"/>
    <col min="9" max="9" width="8.28515625" style="1" hidden="1" customWidth="1"/>
    <col min="10" max="28" width="3.7109375" style="1" bestFit="1" customWidth="1"/>
    <col min="29" max="31" width="3.7109375" style="1" customWidth="1"/>
    <col min="32" max="42" width="3.7109375" style="1" bestFit="1" customWidth="1"/>
    <col min="43" max="43" width="3.28515625" style="1" customWidth="1"/>
    <col min="44" max="44" width="3.140625" style="1" customWidth="1"/>
    <col min="45" max="16384" width="8.85546875" style="1"/>
  </cols>
  <sheetData>
    <row r="1" spans="1:42" ht="13.9" customHeight="1" x14ac:dyDescent="0.25">
      <c r="A1" s="27"/>
      <c r="B1" s="27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27"/>
      <c r="AB1" s="27"/>
    </row>
    <row r="2" spans="1:42" ht="13.9" customHeight="1" x14ac:dyDescent="0.25">
      <c r="A2" s="27"/>
      <c r="B2" s="27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27"/>
      <c r="AB2" s="27"/>
    </row>
    <row r="3" spans="1:42" ht="40.15" customHeight="1" x14ac:dyDescent="0.65">
      <c r="A3" s="27"/>
      <c r="B3" s="27"/>
      <c r="C3" s="27"/>
      <c r="D3" s="27"/>
      <c r="E3" s="28"/>
      <c r="F3" s="28"/>
      <c r="G3" s="29"/>
      <c r="H3" s="29"/>
      <c r="I3" s="29"/>
      <c r="J3" s="29"/>
      <c r="K3" s="29"/>
      <c r="L3" s="29"/>
      <c r="M3" s="29"/>
      <c r="N3" s="29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42" ht="13.9" customHeight="1" x14ac:dyDescent="0.25">
      <c r="A4" s="27"/>
      <c r="B4" s="27"/>
      <c r="C4" s="27"/>
      <c r="D4" s="3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42" ht="19.899999999999999" customHeight="1" x14ac:dyDescent="0.25">
      <c r="A5" s="27"/>
      <c r="B5" s="27"/>
      <c r="C5" s="105" t="s">
        <v>64</v>
      </c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</row>
    <row r="6" spans="1:42" ht="19.899999999999999" customHeight="1" x14ac:dyDescent="0.25">
      <c r="A6" s="27"/>
      <c r="B6" s="27"/>
      <c r="C6" s="46" t="s">
        <v>59</v>
      </c>
      <c r="E6" s="47">
        <f ca="1">TODAY()</f>
        <v>44716</v>
      </c>
      <c r="F6" s="45"/>
      <c r="G6" s="42"/>
      <c r="H6" s="104"/>
      <c r="I6" s="104"/>
      <c r="J6" s="104"/>
      <c r="K6" s="104"/>
      <c r="L6" s="104"/>
      <c r="M6" s="104"/>
      <c r="N6" s="104"/>
      <c r="O6" s="30"/>
      <c r="P6" s="30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42" ht="13.5" customHeight="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42" ht="13.5" customHeight="1" x14ac:dyDescent="0.25">
      <c r="A8" s="27"/>
      <c r="B8" s="27"/>
      <c r="C8" s="109" t="s">
        <v>20</v>
      </c>
      <c r="D8" s="109" t="s">
        <v>19</v>
      </c>
      <c r="E8" s="109" t="s">
        <v>61</v>
      </c>
      <c r="F8" s="109" t="s">
        <v>21</v>
      </c>
      <c r="G8" s="109" t="s">
        <v>62</v>
      </c>
      <c r="H8" s="109" t="s">
        <v>55</v>
      </c>
      <c r="I8" s="110" t="s">
        <v>15</v>
      </c>
      <c r="J8" s="97">
        <v>44682</v>
      </c>
      <c r="K8" s="98"/>
      <c r="L8" s="98"/>
      <c r="M8" s="98"/>
      <c r="N8" s="99"/>
      <c r="O8" s="97">
        <v>44713</v>
      </c>
      <c r="P8" s="98"/>
      <c r="Q8" s="98"/>
      <c r="R8" s="99"/>
      <c r="S8" s="97">
        <v>44743</v>
      </c>
      <c r="T8" s="98"/>
      <c r="U8" s="98"/>
      <c r="V8" s="99"/>
      <c r="W8" s="107">
        <v>44593</v>
      </c>
      <c r="X8" s="108"/>
      <c r="Y8" s="108"/>
      <c r="Z8" s="108"/>
      <c r="AA8" s="107">
        <v>44621</v>
      </c>
      <c r="AB8" s="108"/>
      <c r="AC8" s="108"/>
      <c r="AD8" s="108"/>
      <c r="AE8" s="107">
        <v>44652</v>
      </c>
      <c r="AF8" s="108"/>
      <c r="AG8" s="108"/>
      <c r="AH8" s="108"/>
      <c r="AI8" s="107">
        <v>44682</v>
      </c>
      <c r="AJ8" s="108"/>
      <c r="AK8" s="108"/>
      <c r="AL8" s="108"/>
      <c r="AM8" s="107">
        <v>44713</v>
      </c>
      <c r="AN8" s="108"/>
      <c r="AO8" s="108"/>
      <c r="AP8" s="108"/>
    </row>
    <row r="9" spans="1:42" ht="65.25" customHeight="1" thickBot="1" x14ac:dyDescent="0.3">
      <c r="C9" s="109"/>
      <c r="D9" s="109"/>
      <c r="E9" s="109"/>
      <c r="F9" s="109"/>
      <c r="G9" s="109"/>
      <c r="H9" s="109"/>
      <c r="I9" s="111"/>
      <c r="J9" s="2">
        <f>E11</f>
        <v>44684</v>
      </c>
      <c r="K9" s="2">
        <f>J9+7</f>
        <v>44691</v>
      </c>
      <c r="L9" s="2">
        <f t="shared" ref="L9:AP9" si="0">K9+7</f>
        <v>44698</v>
      </c>
      <c r="M9" s="2">
        <f t="shared" si="0"/>
        <v>44705</v>
      </c>
      <c r="N9" s="2">
        <f t="shared" si="0"/>
        <v>44712</v>
      </c>
      <c r="O9" s="2">
        <f t="shared" si="0"/>
        <v>44719</v>
      </c>
      <c r="P9" s="2">
        <f t="shared" si="0"/>
        <v>44726</v>
      </c>
      <c r="Q9" s="2">
        <f t="shared" si="0"/>
        <v>44733</v>
      </c>
      <c r="R9" s="2">
        <f t="shared" si="0"/>
        <v>44740</v>
      </c>
      <c r="S9" s="2">
        <f t="shared" si="0"/>
        <v>44747</v>
      </c>
      <c r="T9" s="2">
        <f t="shared" si="0"/>
        <v>44754</v>
      </c>
      <c r="U9" s="2">
        <f t="shared" si="0"/>
        <v>44761</v>
      </c>
      <c r="V9" s="2">
        <f t="shared" si="0"/>
        <v>44768</v>
      </c>
      <c r="W9" s="2">
        <f t="shared" si="0"/>
        <v>44775</v>
      </c>
      <c r="X9" s="2">
        <f>W9+7</f>
        <v>44782</v>
      </c>
      <c r="Y9" s="2">
        <f>X9+7</f>
        <v>44789</v>
      </c>
      <c r="Z9" s="2">
        <f t="shared" si="0"/>
        <v>44796</v>
      </c>
      <c r="AA9" s="2">
        <f t="shared" si="0"/>
        <v>44803</v>
      </c>
      <c r="AB9" s="2">
        <f t="shared" si="0"/>
        <v>44810</v>
      </c>
      <c r="AC9" s="2">
        <f t="shared" si="0"/>
        <v>44817</v>
      </c>
      <c r="AD9" s="2">
        <f t="shared" si="0"/>
        <v>44824</v>
      </c>
      <c r="AE9" s="2">
        <f t="shared" si="0"/>
        <v>44831</v>
      </c>
      <c r="AF9" s="2">
        <f t="shared" si="0"/>
        <v>44838</v>
      </c>
      <c r="AG9" s="2">
        <f t="shared" si="0"/>
        <v>44845</v>
      </c>
      <c r="AH9" s="2">
        <f t="shared" si="0"/>
        <v>44852</v>
      </c>
      <c r="AI9" s="2">
        <f t="shared" si="0"/>
        <v>44859</v>
      </c>
      <c r="AJ9" s="2">
        <f t="shared" si="0"/>
        <v>44866</v>
      </c>
      <c r="AK9" s="2">
        <f t="shared" si="0"/>
        <v>44873</v>
      </c>
      <c r="AL9" s="2">
        <f t="shared" si="0"/>
        <v>44880</v>
      </c>
      <c r="AM9" s="2">
        <f t="shared" si="0"/>
        <v>44887</v>
      </c>
      <c r="AN9" s="2">
        <f t="shared" si="0"/>
        <v>44894</v>
      </c>
      <c r="AO9" s="2">
        <f t="shared" si="0"/>
        <v>44901</v>
      </c>
      <c r="AP9" s="2">
        <f t="shared" si="0"/>
        <v>44908</v>
      </c>
    </row>
    <row r="10" spans="1:42" ht="41.25" thickBot="1" x14ac:dyDescent="0.3">
      <c r="A10" s="27"/>
      <c r="B10" s="27"/>
      <c r="C10" s="109"/>
      <c r="D10" s="109"/>
      <c r="E10" s="109"/>
      <c r="F10" s="109"/>
      <c r="G10" s="109"/>
      <c r="H10" s="109"/>
      <c r="I10" s="112"/>
      <c r="J10" s="24" t="s">
        <v>0</v>
      </c>
      <c r="K10" s="25" t="s">
        <v>1</v>
      </c>
      <c r="L10" s="25" t="s">
        <v>2</v>
      </c>
      <c r="M10" s="25" t="s">
        <v>3</v>
      </c>
      <c r="N10" s="25" t="s">
        <v>4</v>
      </c>
      <c r="O10" s="25" t="s">
        <v>5</v>
      </c>
      <c r="P10" s="25" t="s">
        <v>6</v>
      </c>
      <c r="Q10" s="25" t="s">
        <v>7</v>
      </c>
      <c r="R10" s="25" t="s">
        <v>8</v>
      </c>
      <c r="S10" s="25" t="s">
        <v>9</v>
      </c>
      <c r="T10" s="25" t="s">
        <v>10</v>
      </c>
      <c r="U10" s="25" t="s">
        <v>11</v>
      </c>
      <c r="V10" s="25" t="s">
        <v>12</v>
      </c>
      <c r="W10" s="25" t="s">
        <v>13</v>
      </c>
      <c r="X10" s="25" t="s">
        <v>14</v>
      </c>
      <c r="Y10" s="25" t="s">
        <v>14</v>
      </c>
      <c r="Z10" s="25" t="s">
        <v>22</v>
      </c>
      <c r="AA10" s="25" t="s">
        <v>23</v>
      </c>
      <c r="AB10" s="25" t="s">
        <v>24</v>
      </c>
      <c r="AC10" s="25" t="s">
        <v>25</v>
      </c>
      <c r="AD10" s="25" t="s">
        <v>26</v>
      </c>
      <c r="AE10" s="25" t="s">
        <v>27</v>
      </c>
      <c r="AF10" s="25" t="s">
        <v>28</v>
      </c>
      <c r="AG10" s="25" t="s">
        <v>29</v>
      </c>
      <c r="AH10" s="25" t="s">
        <v>30</v>
      </c>
      <c r="AI10" s="25" t="s">
        <v>31</v>
      </c>
      <c r="AJ10" s="25" t="s">
        <v>32</v>
      </c>
      <c r="AK10" s="25" t="s">
        <v>33</v>
      </c>
      <c r="AL10" s="25" t="s">
        <v>34</v>
      </c>
      <c r="AM10" s="25" t="s">
        <v>35</v>
      </c>
      <c r="AN10" s="25" t="s">
        <v>36</v>
      </c>
      <c r="AO10" s="25" t="s">
        <v>37</v>
      </c>
      <c r="AP10" s="26" t="s">
        <v>38</v>
      </c>
    </row>
    <row r="11" spans="1:42" x14ac:dyDescent="0.25">
      <c r="A11" s="27"/>
      <c r="B11" s="27"/>
      <c r="C11" s="17" t="s">
        <v>65</v>
      </c>
      <c r="D11" s="18">
        <v>44503</v>
      </c>
      <c r="E11" s="18">
        <v>44684</v>
      </c>
      <c r="F11" s="18">
        <v>44644</v>
      </c>
      <c r="G11" s="51">
        <v>44742</v>
      </c>
      <c r="H11" s="43" t="s">
        <v>58</v>
      </c>
      <c r="I11" s="20">
        <f>SUM(I12:I30)/COUNT(I12:I30)</f>
        <v>0.37280701754385964</v>
      </c>
      <c r="J11" s="21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3"/>
    </row>
    <row r="12" spans="1:42" x14ac:dyDescent="0.25">
      <c r="A12" s="27"/>
      <c r="B12" s="27"/>
      <c r="C12" s="8" t="s">
        <v>16</v>
      </c>
      <c r="D12" s="18">
        <v>44503</v>
      </c>
      <c r="E12" s="18">
        <v>44684</v>
      </c>
      <c r="F12" s="18">
        <v>44503</v>
      </c>
      <c r="G12" s="18">
        <v>44684</v>
      </c>
      <c r="H12" s="19" t="s">
        <v>56</v>
      </c>
      <c r="I12" s="13">
        <v>1</v>
      </c>
      <c r="J12" s="15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9"/>
    </row>
    <row r="13" spans="1:42" x14ac:dyDescent="0.25">
      <c r="A13" s="27"/>
      <c r="B13" s="27"/>
      <c r="C13" s="8" t="s">
        <v>17</v>
      </c>
      <c r="D13" s="18">
        <v>44504</v>
      </c>
      <c r="E13" s="18">
        <v>44685</v>
      </c>
      <c r="F13" s="18">
        <v>44515</v>
      </c>
      <c r="G13" s="49">
        <v>44691</v>
      </c>
      <c r="H13" s="41" t="s">
        <v>57</v>
      </c>
      <c r="I13" s="13">
        <v>1</v>
      </c>
      <c r="J13" s="15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9"/>
    </row>
    <row r="14" spans="1:42" x14ac:dyDescent="0.25">
      <c r="A14" s="27"/>
      <c r="B14" s="27"/>
      <c r="C14" s="8" t="s">
        <v>18</v>
      </c>
      <c r="D14" s="18">
        <v>44516</v>
      </c>
      <c r="E14" s="49">
        <v>44692</v>
      </c>
      <c r="F14" s="18">
        <v>44517</v>
      </c>
      <c r="G14" s="49">
        <v>44694</v>
      </c>
      <c r="H14" s="41" t="s">
        <v>57</v>
      </c>
      <c r="I14" s="13">
        <v>1</v>
      </c>
      <c r="J14" s="15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9"/>
    </row>
    <row r="15" spans="1:42" hidden="1" x14ac:dyDescent="0.25">
      <c r="A15" s="27"/>
      <c r="B15" s="27"/>
      <c r="C15" s="35" t="s">
        <v>60</v>
      </c>
      <c r="D15" s="18">
        <v>44517</v>
      </c>
      <c r="E15" s="49">
        <v>44697</v>
      </c>
      <c r="F15" s="18">
        <v>44593</v>
      </c>
      <c r="G15" s="49">
        <v>44728</v>
      </c>
      <c r="H15" s="43" t="s">
        <v>58</v>
      </c>
      <c r="I15" s="13">
        <f>SUM(I16:I17)/COUNT(I16:I17)</f>
        <v>0.25</v>
      </c>
      <c r="J15" s="15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9"/>
    </row>
    <row r="16" spans="1:42" hidden="1" x14ac:dyDescent="0.25">
      <c r="A16" s="27"/>
      <c r="B16" s="27"/>
      <c r="C16" s="10" t="s">
        <v>40</v>
      </c>
      <c r="D16" s="32"/>
      <c r="E16" s="52">
        <v>44588</v>
      </c>
      <c r="F16" s="3"/>
      <c r="G16" s="50">
        <v>44619</v>
      </c>
      <c r="H16" s="4"/>
      <c r="I16" s="13">
        <v>0.2</v>
      </c>
      <c r="J16" s="15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9"/>
    </row>
    <row r="17" spans="1:42" hidden="1" x14ac:dyDescent="0.25">
      <c r="A17" s="27"/>
      <c r="B17" s="27"/>
      <c r="C17" s="34" t="s">
        <v>41</v>
      </c>
      <c r="D17" s="31"/>
      <c r="E17" s="50"/>
      <c r="F17" s="3"/>
      <c r="G17" s="50"/>
      <c r="H17" s="4"/>
      <c r="I17" s="13">
        <v>0.3</v>
      </c>
      <c r="J17" s="15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9"/>
    </row>
    <row r="18" spans="1:42" x14ac:dyDescent="0.25">
      <c r="A18" s="27"/>
      <c r="B18" s="27"/>
      <c r="C18" s="8" t="s">
        <v>42</v>
      </c>
      <c r="D18" s="18">
        <v>44516</v>
      </c>
      <c r="E18" s="49">
        <v>44697</v>
      </c>
      <c r="F18" s="18">
        <v>44621</v>
      </c>
      <c r="G18" s="49">
        <v>44757</v>
      </c>
      <c r="H18" s="43" t="s">
        <v>58</v>
      </c>
      <c r="I18" s="13">
        <f>SUM(I19:I21)/COUNT(I19:I21)</f>
        <v>0.83333333333333337</v>
      </c>
      <c r="J18" s="15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9"/>
    </row>
    <row r="19" spans="1:42" hidden="1" x14ac:dyDescent="0.25">
      <c r="A19" s="27"/>
      <c r="B19" s="27"/>
      <c r="C19" s="34" t="s">
        <v>43</v>
      </c>
      <c r="D19" s="31"/>
      <c r="E19" s="50">
        <v>44544</v>
      </c>
      <c r="F19" s="3"/>
      <c r="G19" s="50">
        <v>44567</v>
      </c>
      <c r="H19" s="4"/>
      <c r="I19" s="13">
        <v>1</v>
      </c>
      <c r="J19" s="15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9"/>
    </row>
    <row r="20" spans="1:42" hidden="1" x14ac:dyDescent="0.25">
      <c r="A20" s="27"/>
      <c r="B20" s="27"/>
      <c r="C20" s="10" t="s">
        <v>44</v>
      </c>
      <c r="D20" s="32"/>
      <c r="E20" s="50">
        <v>44564</v>
      </c>
      <c r="F20" s="3"/>
      <c r="G20" s="50">
        <v>44575</v>
      </c>
      <c r="H20" s="4"/>
      <c r="I20" s="13">
        <v>0.85</v>
      </c>
      <c r="J20" s="15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9"/>
    </row>
    <row r="21" spans="1:42" hidden="1" x14ac:dyDescent="0.25">
      <c r="A21" s="27"/>
      <c r="B21" s="27"/>
      <c r="C21" s="10" t="s">
        <v>45</v>
      </c>
      <c r="D21" s="32"/>
      <c r="E21" s="50">
        <v>44567</v>
      </c>
      <c r="F21" s="3"/>
      <c r="G21" s="50">
        <v>44645</v>
      </c>
      <c r="H21" s="4"/>
      <c r="I21" s="13">
        <v>0.65</v>
      </c>
      <c r="J21" s="15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9"/>
    </row>
    <row r="22" spans="1:42" x14ac:dyDescent="0.25">
      <c r="A22" s="27"/>
      <c r="B22" s="27"/>
      <c r="C22" s="8" t="s">
        <v>46</v>
      </c>
      <c r="D22" s="18">
        <v>44622</v>
      </c>
      <c r="E22" s="49">
        <v>44760</v>
      </c>
      <c r="F22" s="18">
        <v>44624</v>
      </c>
      <c r="G22" s="51">
        <v>44765</v>
      </c>
      <c r="H22" s="43" t="s">
        <v>58</v>
      </c>
      <c r="I22" s="13">
        <v>0</v>
      </c>
      <c r="J22" s="15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9"/>
    </row>
    <row r="23" spans="1:42" hidden="1" x14ac:dyDescent="0.25">
      <c r="A23" s="27"/>
      <c r="B23" s="27"/>
      <c r="C23" s="8" t="s">
        <v>47</v>
      </c>
      <c r="D23" s="18">
        <v>44622</v>
      </c>
      <c r="E23" s="51">
        <v>44645</v>
      </c>
      <c r="F23" s="18">
        <v>44635</v>
      </c>
      <c r="G23" s="51">
        <v>44678</v>
      </c>
      <c r="H23" s="43" t="s">
        <v>58</v>
      </c>
      <c r="I23" s="13">
        <f>SUM(I24:I25)/COUNT(I24:I25)</f>
        <v>0</v>
      </c>
      <c r="J23" s="15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9"/>
    </row>
    <row r="24" spans="1:42" hidden="1" x14ac:dyDescent="0.25">
      <c r="A24" s="27"/>
      <c r="B24" s="27"/>
      <c r="C24" s="34" t="s">
        <v>48</v>
      </c>
      <c r="D24" s="33"/>
      <c r="E24" s="51"/>
      <c r="F24" s="5"/>
      <c r="G24" s="51"/>
      <c r="H24" s="6"/>
      <c r="I24" s="13">
        <v>0</v>
      </c>
      <c r="J24" s="15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9"/>
    </row>
    <row r="25" spans="1:42" hidden="1" x14ac:dyDescent="0.25">
      <c r="A25" s="27"/>
      <c r="B25" s="27"/>
      <c r="C25" s="34" t="s">
        <v>49</v>
      </c>
      <c r="D25" s="31"/>
      <c r="E25" s="50"/>
      <c r="F25" s="3"/>
      <c r="G25" s="50"/>
      <c r="H25" s="4"/>
      <c r="I25" s="13">
        <v>0</v>
      </c>
      <c r="J25" s="15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9"/>
    </row>
    <row r="26" spans="1:42" x14ac:dyDescent="0.25">
      <c r="A26" s="27"/>
      <c r="B26" s="27"/>
      <c r="C26" s="8" t="s">
        <v>50</v>
      </c>
      <c r="D26" s="18">
        <v>44622</v>
      </c>
      <c r="E26" s="49">
        <v>44760</v>
      </c>
      <c r="F26" s="18">
        <v>44624</v>
      </c>
      <c r="G26" s="51">
        <v>44762</v>
      </c>
      <c r="H26" s="43" t="s">
        <v>58</v>
      </c>
      <c r="I26" s="13">
        <v>0</v>
      </c>
      <c r="J26" s="15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9"/>
    </row>
    <row r="27" spans="1:42" x14ac:dyDescent="0.25">
      <c r="A27" s="27"/>
      <c r="B27" s="27"/>
      <c r="C27" s="8" t="s">
        <v>51</v>
      </c>
      <c r="D27" s="18">
        <v>44636</v>
      </c>
      <c r="E27" s="51">
        <v>44766</v>
      </c>
      <c r="F27" s="18">
        <v>44636</v>
      </c>
      <c r="G27" s="51">
        <v>44766</v>
      </c>
      <c r="H27" s="43" t="s">
        <v>58</v>
      </c>
      <c r="I27" s="13">
        <v>0</v>
      </c>
      <c r="J27" s="15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9"/>
    </row>
    <row r="28" spans="1:42" x14ac:dyDescent="0.25">
      <c r="A28" s="27"/>
      <c r="B28" s="27"/>
      <c r="C28" s="35" t="s">
        <v>52</v>
      </c>
      <c r="D28" s="18">
        <v>44637</v>
      </c>
      <c r="E28" s="51">
        <v>44768</v>
      </c>
      <c r="F28" s="18">
        <v>44740</v>
      </c>
      <c r="G28" s="18">
        <v>44769</v>
      </c>
      <c r="H28" s="43" t="s">
        <v>58</v>
      </c>
      <c r="I28" s="13">
        <v>0</v>
      </c>
      <c r="J28" s="15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9"/>
    </row>
    <row r="29" spans="1:42" x14ac:dyDescent="0.25">
      <c r="A29" s="27"/>
      <c r="B29" s="27"/>
      <c r="C29" s="35" t="s">
        <v>53</v>
      </c>
      <c r="D29" s="18">
        <v>44641</v>
      </c>
      <c r="E29" s="18">
        <v>44769</v>
      </c>
      <c r="F29" s="18">
        <v>44641</v>
      </c>
      <c r="G29" s="51">
        <v>44771</v>
      </c>
      <c r="H29" s="43" t="s">
        <v>58</v>
      </c>
      <c r="I29" s="13">
        <v>0</v>
      </c>
      <c r="J29" s="15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9"/>
    </row>
    <row r="30" spans="1:42" ht="15.75" hidden="1" thickBot="1" x14ac:dyDescent="0.3">
      <c r="A30" s="27"/>
      <c r="B30" s="27"/>
      <c r="C30" s="36" t="s">
        <v>54</v>
      </c>
      <c r="D30" s="48">
        <v>44641</v>
      </c>
      <c r="E30" s="48">
        <v>44671</v>
      </c>
      <c r="F30" s="48">
        <v>44644</v>
      </c>
      <c r="G30" s="48">
        <v>44678</v>
      </c>
      <c r="H30" s="44" t="s">
        <v>58</v>
      </c>
      <c r="I30" s="14">
        <v>0</v>
      </c>
      <c r="J30" s="16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2"/>
    </row>
    <row r="31" spans="1:42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42" ht="7.15" customHeight="1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4:6" ht="6" customHeight="1" x14ac:dyDescent="0.25"/>
    <row r="35" spans="4:6" x14ac:dyDescent="0.25">
      <c r="D35" s="18"/>
      <c r="F35" s="18"/>
    </row>
  </sheetData>
  <mergeCells count="18">
    <mergeCell ref="AE8:AH8"/>
    <mergeCell ref="C1:Z2"/>
    <mergeCell ref="C5:AP5"/>
    <mergeCell ref="H6:N6"/>
    <mergeCell ref="C8:C10"/>
    <mergeCell ref="D8:D10"/>
    <mergeCell ref="E8:E10"/>
    <mergeCell ref="F8:F10"/>
    <mergeCell ref="G8:G10"/>
    <mergeCell ref="H8:H10"/>
    <mergeCell ref="I8:I10"/>
    <mergeCell ref="AI8:AL8"/>
    <mergeCell ref="AM8:AP8"/>
    <mergeCell ref="J8:N8"/>
    <mergeCell ref="O8:R8"/>
    <mergeCell ref="S8:V8"/>
    <mergeCell ref="W8:Z8"/>
    <mergeCell ref="AA8:AD8"/>
  </mergeCells>
  <conditionalFormatting sqref="J11:AP30">
    <cfRule type="notContainsBlanks" dxfId="1" priority="2">
      <formula>LEN(TRIM(J11))&gt;0</formula>
    </cfRule>
  </conditionalFormatting>
  <conditionalFormatting sqref="J11:AP30">
    <cfRule type="expression" dxfId="0" priority="1">
      <formula>AND($E11&lt;=J$9+6,$G11&gt;=J$9)</formula>
    </cfRule>
  </conditionalFormatting>
  <conditionalFormatting sqref="I11:I30">
    <cfRule type="dataBar" priority="3">
      <dataBar>
        <cfvo type="percent" val="0"/>
        <cfvo type="percent" val="100"/>
        <color theme="0" tint="-0.14999847407452621"/>
      </dataBar>
      <extLst>
        <ext xmlns:x14="http://schemas.microsoft.com/office/spreadsheetml/2009/9/main" uri="{B025F937-C7B1-47D3-B67F-A62EFF666E3E}">
          <x14:id>{BEC24DB4-AE71-4227-A4EC-E82AD96F05D5}</x14:id>
        </ext>
      </extLst>
    </cfRule>
  </conditionalFormatting>
  <dataValidations count="1">
    <dataValidation type="custom" allowBlank="1" showDropDown="1" sqref="D35 D11:D15 D18:E18 D22:D23 D26:D30 F35 H30 E19:E30 E11:E17 F11:G30" xr:uid="{435A08F7-11E5-4786-90E7-511F8DDEFE17}">
      <formula1>OR(NOT(ISERROR(DATEVALUE(D11))), AND(ISNUMBER(D11), LEFT(CELL("format", D11))="D"))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C24DB4-AE71-4227-A4EC-E82AD96F05D5}">
            <x14:dataBar minLength="0" maxLength="100" gradient="0" direction="leftToRight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I11:I30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LPPP1</vt:lpstr>
      <vt:lpstr>DND</vt:lpstr>
      <vt:lpstr>LPPP1B op1</vt:lpstr>
      <vt:lpstr>LPPP2 op2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Admin</cp:lastModifiedBy>
  <cp:lastPrinted>2022-02-10T01:58:31Z</cp:lastPrinted>
  <dcterms:created xsi:type="dcterms:W3CDTF">2020-05-06T17:17:41Z</dcterms:created>
  <dcterms:modified xsi:type="dcterms:W3CDTF">2022-06-04T08:49:51Z</dcterms:modified>
</cp:coreProperties>
</file>