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yaq\Desktop\"/>
    </mc:Choice>
  </mc:AlternateContent>
  <xr:revisionPtr revIDLastSave="0" documentId="8_{06E8FE0F-8522-4061-AEFF-7A7C8A934C15}" xr6:coauthVersionLast="47" xr6:coauthVersionMax="47" xr10:uidLastSave="{00000000-0000-0000-0000-000000000000}"/>
  <bookViews>
    <workbookView xWindow="-108" yWindow="-108" windowWidth="23256" windowHeight="13176" xr2:uid="{AC0A83B5-DB01-4AB3-926E-34642903AECB}"/>
  </bookViews>
  <sheets>
    <sheet name="E-INVOICE" sheetId="1" r:id="rId1"/>
    <sheet name="Default Exporter" sheetId="5" r:id="rId2"/>
    <sheet name="SAMPLE" sheetId="7" r:id="rId3"/>
    <sheet name="REX COUNTRY LIST" sheetId="3" r:id="rId4"/>
    <sheet name="LIST" sheetId="6" r:id="rId5"/>
    <sheet name="WARE HOUSE COD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1" i="7" l="1"/>
  <c r="O21" i="7"/>
  <c r="G21" i="7"/>
  <c r="E21" i="7"/>
  <c r="A21" i="7"/>
  <c r="AD20" i="7"/>
  <c r="O20" i="7"/>
  <c r="G20" i="7"/>
  <c r="E20" i="7"/>
  <c r="A20" i="7"/>
  <c r="AD19" i="7"/>
  <c r="O19" i="7"/>
  <c r="G19" i="7"/>
  <c r="E19" i="7"/>
  <c r="A19" i="7"/>
  <c r="AD18" i="7"/>
  <c r="O18" i="7"/>
  <c r="G18" i="7"/>
  <c r="E18" i="7"/>
  <c r="A18" i="7"/>
  <c r="AD17" i="7"/>
  <c r="O17" i="7"/>
  <c r="G17" i="7"/>
  <c r="E17" i="7"/>
  <c r="A17" i="7"/>
  <c r="AD16" i="7"/>
  <c r="O16" i="7"/>
  <c r="G16" i="7"/>
  <c r="E16" i="7"/>
  <c r="A16" i="7"/>
  <c r="AD15" i="7"/>
  <c r="O15" i="7"/>
  <c r="G15" i="7"/>
  <c r="E15" i="7"/>
  <c r="A15" i="7"/>
  <c r="AD14" i="7"/>
  <c r="O14" i="7"/>
  <c r="G14" i="7"/>
  <c r="E14" i="7"/>
  <c r="A14" i="7"/>
  <c r="AD13" i="7"/>
  <c r="O13" i="7"/>
  <c r="G13" i="7"/>
  <c r="E13" i="7"/>
  <c r="A13" i="7"/>
  <c r="AD12" i="7"/>
  <c r="O12" i="7"/>
  <c r="G12" i="7"/>
  <c r="E12" i="7"/>
  <c r="A12" i="7"/>
  <c r="AD11" i="7"/>
  <c r="O11" i="7"/>
  <c r="G11" i="7"/>
  <c r="E11" i="7"/>
  <c r="A11" i="7"/>
  <c r="AD10" i="7"/>
  <c r="O10" i="7"/>
  <c r="G10" i="7"/>
  <c r="E10" i="7"/>
  <c r="A10" i="7"/>
  <c r="AD9" i="7"/>
  <c r="O9" i="7"/>
  <c r="G9" i="7"/>
  <c r="E9" i="7"/>
  <c r="A9" i="7"/>
  <c r="AD8" i="7"/>
  <c r="O8" i="7"/>
  <c r="G8" i="7"/>
  <c r="E8" i="7"/>
  <c r="A8" i="7"/>
  <c r="AD7" i="7"/>
  <c r="O7" i="7"/>
  <c r="G7" i="7"/>
  <c r="E7" i="7"/>
  <c r="A7" i="7"/>
  <c r="AD6" i="7"/>
  <c r="O6" i="7"/>
  <c r="G6" i="7"/>
  <c r="E6" i="7"/>
  <c r="A6" i="7"/>
  <c r="AD5" i="7"/>
  <c r="O5" i="7"/>
  <c r="G5" i="7"/>
  <c r="E5" i="7"/>
  <c r="A5" i="7"/>
  <c r="AD4" i="7"/>
  <c r="O4" i="7"/>
  <c r="G4" i="7"/>
  <c r="E4" i="7"/>
  <c r="A4" i="7"/>
  <c r="AD3" i="7"/>
  <c r="O3" i="7"/>
  <c r="G3" i="7"/>
  <c r="E3" i="7"/>
  <c r="A3" i="7"/>
  <c r="AD2" i="7"/>
  <c r="O2" i="7"/>
  <c r="G2" i="7"/>
  <c r="E2" i="7"/>
  <c r="A2" i="7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E19" i="1"/>
  <c r="E20" i="1"/>
  <c r="E21" i="1"/>
  <c r="G19" i="1"/>
  <c r="G20" i="1"/>
  <c r="G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C69" i="4" l="1"/>
  <c r="C68" i="4" l="1"/>
  <c r="C67" i="4" l="1"/>
  <c r="C66" i="4"/>
  <c r="C65" i="4"/>
  <c r="C64" i="4" l="1"/>
  <c r="C63" i="4"/>
  <c r="C61" i="4"/>
  <c r="C6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tc={4DE5860A-F1FC-4F61-A582-0CAEAA16FDED}</author>
  </authors>
  <commentList>
    <comment ref="C2" authorId="0" shapeId="0" xr:uid="{4DE5860A-F1FC-4F61-A582-0CAEAA16FDE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JUST WRITE 6 DIGIT NO LIKE 249828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tc={37B2E8F1-6EE5-4487-8212-DCE6F1AC94A0}</author>
  </authors>
  <commentList>
    <comment ref="C2" authorId="0" shapeId="0" xr:uid="{37B2E8F1-6EE5-4487-8212-DCE6F1AC94A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JUST WRITE 6 DIGIT NO LIKE 249828</t>
        </r>
      </text>
    </comment>
  </commentList>
</comments>
</file>

<file path=xl/sharedStrings.xml><?xml version="1.0" encoding="utf-8"?>
<sst xmlns="http://schemas.openxmlformats.org/spreadsheetml/2006/main" count="332" uniqueCount="239">
  <si>
    <t>SL_NO</t>
  </si>
  <si>
    <t>Order Number</t>
  </si>
  <si>
    <t>COUNTRY CODE</t>
  </si>
  <si>
    <t>QTY</t>
  </si>
  <si>
    <t>WAREHOUSE CODE</t>
  </si>
  <si>
    <t>Invoice Number</t>
  </si>
  <si>
    <t>Invoice Date</t>
  </si>
  <si>
    <t>COMPOSITION</t>
  </si>
  <si>
    <t>Terms of Delivery</t>
  </si>
  <si>
    <t>Port of Loading</t>
  </si>
  <si>
    <t>S/C</t>
  </si>
  <si>
    <t>S/C DATE</t>
  </si>
  <si>
    <t>EXP No</t>
  </si>
  <si>
    <t>Issue Date</t>
  </si>
  <si>
    <t>Port of Discharge</t>
  </si>
  <si>
    <t>Exporter Reference</t>
  </si>
  <si>
    <t>Status</t>
  </si>
  <si>
    <t>Comment</t>
  </si>
  <si>
    <t>Error Column</t>
  </si>
  <si>
    <t>NH</t>
  </si>
  <si>
    <t>Chittagong</t>
  </si>
  <si>
    <t>Remarks(Composition)</t>
  </si>
  <si>
    <t>MYW340</t>
  </si>
  <si>
    <t>Consignee</t>
  </si>
  <si>
    <t>SL</t>
  </si>
  <si>
    <t>COUNTRY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</si>
  <si>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</si>
  <si>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</si>
  <si>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</si>
  <si>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</si>
  <si>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</si>
  <si>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</si>
  <si>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</si>
  <si>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</si>
  <si>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</si>
  <si>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</si>
  <si>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</si>
  <si>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</si>
  <si>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</si>
  <si>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</si>
  <si>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</si>
  <si>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</si>
  <si>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</si>
  <si>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</si>
  <si>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</si>
  <si>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</si>
  <si>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</si>
  <si>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</si>
  <si>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</si>
  <si>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</si>
  <si>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</si>
  <si>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</si>
  <si>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</si>
  <si>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Norway</t>
  </si>
  <si>
    <t>Switzerland</t>
  </si>
  <si>
    <t>Turkey</t>
  </si>
  <si>
    <t>SL NO</t>
  </si>
  <si>
    <t>WARE HOUSE CODE</t>
  </si>
  <si>
    <t>COUNTRY NAME</t>
  </si>
  <si>
    <t>ME</t>
  </si>
  <si>
    <t>AEW075</t>
  </si>
  <si>
    <t>OD</t>
  </si>
  <si>
    <t>AEW244</t>
  </si>
  <si>
    <t>AT0192</t>
  </si>
  <si>
    <t>AU</t>
  </si>
  <si>
    <t>AUW118</t>
  </si>
  <si>
    <t>BEW014</t>
  </si>
  <si>
    <t>BEW015</t>
  </si>
  <si>
    <t>CA</t>
  </si>
  <si>
    <t>CAW387</t>
  </si>
  <si>
    <t>DR</t>
  </si>
  <si>
    <t>CAW388</t>
  </si>
  <si>
    <t>CN</t>
  </si>
  <si>
    <t>CNW051</t>
  </si>
  <si>
    <t>OB</t>
  </si>
  <si>
    <t>CNW148</t>
  </si>
  <si>
    <t>CO</t>
  </si>
  <si>
    <t>COW202</t>
  </si>
  <si>
    <t>DE0985</t>
  </si>
  <si>
    <t>DE0988</t>
  </si>
  <si>
    <t>EC</t>
  </si>
  <si>
    <t>ECW398</t>
  </si>
  <si>
    <t>ESW038</t>
  </si>
  <si>
    <t>ESW267</t>
  </si>
  <si>
    <t>GBW150</t>
  </si>
  <si>
    <t>OG</t>
  </si>
  <si>
    <t>GBW264</t>
  </si>
  <si>
    <t>HK</t>
  </si>
  <si>
    <t>HKW046</t>
  </si>
  <si>
    <t>HR</t>
  </si>
  <si>
    <t>HRW061</t>
  </si>
  <si>
    <t>ID</t>
  </si>
  <si>
    <t>IDW224</t>
  </si>
  <si>
    <t>IDW262</t>
  </si>
  <si>
    <t>IN</t>
  </si>
  <si>
    <t>INW151</t>
  </si>
  <si>
    <t>INW243</t>
  </si>
  <si>
    <t>INW404</t>
  </si>
  <si>
    <t>ITW018</t>
  </si>
  <si>
    <t>ITW128</t>
  </si>
  <si>
    <t>IX</t>
  </si>
  <si>
    <t>IXW086</t>
  </si>
  <si>
    <t>JP</t>
  </si>
  <si>
    <t>JPW053</t>
  </si>
  <si>
    <t>OJ</t>
  </si>
  <si>
    <t>JPW171</t>
  </si>
  <si>
    <t>KR</t>
  </si>
  <si>
    <t>KRW057</t>
  </si>
  <si>
    <t>OK</t>
  </si>
  <si>
    <t>KRW183</t>
  </si>
  <si>
    <t>MX</t>
  </si>
  <si>
    <t>MXW071</t>
  </si>
  <si>
    <t>LD</t>
  </si>
  <si>
    <t>MXW251</t>
  </si>
  <si>
    <t>MY</t>
  </si>
  <si>
    <t>MYW069</t>
  </si>
  <si>
    <t>NLW174</t>
  </si>
  <si>
    <t>PA</t>
  </si>
  <si>
    <t>PAW317</t>
  </si>
  <si>
    <t>PH</t>
  </si>
  <si>
    <t>PHW139</t>
  </si>
  <si>
    <t>PLW067</t>
  </si>
  <si>
    <t>PLW237</t>
  </si>
  <si>
    <t>PLW256</t>
  </si>
  <si>
    <t>RS</t>
  </si>
  <si>
    <t>RSW120</t>
  </si>
  <si>
    <t>SE</t>
  </si>
  <si>
    <t>SEW001</t>
  </si>
  <si>
    <t>SEW065</t>
  </si>
  <si>
    <t>TH</t>
  </si>
  <si>
    <t>THW073</t>
  </si>
  <si>
    <t>THW263</t>
  </si>
  <si>
    <t>TR</t>
  </si>
  <si>
    <t>TRW059</t>
  </si>
  <si>
    <t>OT</t>
  </si>
  <si>
    <t>TRW191</t>
  </si>
  <si>
    <t>TW</t>
  </si>
  <si>
    <t>TWW155</t>
  </si>
  <si>
    <t>USW022</t>
  </si>
  <si>
    <t>USW068</t>
  </si>
  <si>
    <t>USW305</t>
  </si>
  <si>
    <t>UY</t>
  </si>
  <si>
    <t>UYW249</t>
  </si>
  <si>
    <t>ZA</t>
  </si>
  <si>
    <t>ZAW161</t>
  </si>
  <si>
    <t>IF MALTIPLE</t>
  </si>
  <si>
    <t>OL-01</t>
  </si>
  <si>
    <t>OL-02</t>
  </si>
  <si>
    <t>US-01</t>
  </si>
  <si>
    <t>US-02</t>
  </si>
  <si>
    <t>USW304</t>
  </si>
  <si>
    <t>OF-01</t>
  </si>
  <si>
    <t>OF-02</t>
  </si>
  <si>
    <t>OE-01</t>
  </si>
  <si>
    <t>OE-02</t>
  </si>
  <si>
    <t>OE-03</t>
  </si>
  <si>
    <t>OI-01</t>
  </si>
  <si>
    <t>OI-02</t>
  </si>
  <si>
    <t>OU-01</t>
  </si>
  <si>
    <t>OU-02</t>
  </si>
  <si>
    <t>BE-01</t>
  </si>
  <si>
    <t>BE-02</t>
  </si>
  <si>
    <t>BE-03</t>
  </si>
  <si>
    <t>BE-04</t>
  </si>
  <si>
    <t>GBW252</t>
  </si>
  <si>
    <t>GB-01</t>
  </si>
  <si>
    <t>GB-02</t>
  </si>
  <si>
    <t>DE-01</t>
  </si>
  <si>
    <t>DE-02</t>
  </si>
  <si>
    <t>DE-03</t>
  </si>
  <si>
    <t>LH-01</t>
  </si>
  <si>
    <t>LH-02</t>
  </si>
  <si>
    <t>SW-01</t>
  </si>
  <si>
    <t>SW-02</t>
  </si>
  <si>
    <t>CH</t>
  </si>
  <si>
    <t>PL</t>
  </si>
  <si>
    <t>VN</t>
  </si>
  <si>
    <t>CHW036</t>
  </si>
  <si>
    <t>PLW019</t>
  </si>
  <si>
    <t>VNW221</t>
  </si>
  <si>
    <t>IF MULTIPLE</t>
  </si>
  <si>
    <t>DK</t>
  </si>
  <si>
    <t>OO</t>
  </si>
  <si>
    <t>CL</t>
  </si>
  <si>
    <t>AUW270</t>
  </si>
  <si>
    <t>DKW031</t>
  </si>
  <si>
    <t>CLW093</t>
  </si>
  <si>
    <t>PE</t>
  </si>
  <si>
    <t>PEW153</t>
  </si>
  <si>
    <t>EN</t>
  </si>
  <si>
    <t>BRW500</t>
  </si>
  <si>
    <t>Brazil</t>
  </si>
  <si>
    <t>Default Exporter</t>
  </si>
  <si>
    <t xml:space="preserve">SUAD GARMENTS INDUSTRIES LTD.
PLOT#137-146, ADAMJEE EPZ, SIDDHIRGANJ,
NARAYANGANJ.PO_BOX-1431, 
DHAKA, BANGLADESH. 
TAX ID: 000287882-0305
</t>
  </si>
  <si>
    <t>Cartons</t>
  </si>
  <si>
    <t>SHIN SHIN APPARELS LTD
DAG. R. S. 228, J. L. 73, GORAT EAST
NORSHINGHAPUR ZIRABO, SAVAR-1341,
DHAKA, BANGLADESH.
TAX ID:000507633-0403</t>
  </si>
  <si>
    <t>Mode of Transport</t>
  </si>
  <si>
    <t>Sea</t>
  </si>
  <si>
    <t>Air</t>
  </si>
  <si>
    <t>Sea-Air</t>
  </si>
  <si>
    <t>Road</t>
  </si>
  <si>
    <t>Qurier</t>
  </si>
  <si>
    <t>AGL/H&amp;M/95/2024</t>
  </si>
  <si>
    <t>COMPOSITION-01</t>
  </si>
  <si>
    <t>CAT-01</t>
  </si>
  <si>
    <t>CAT-02</t>
  </si>
  <si>
    <t>LINE BREAK STATUS</t>
  </si>
  <si>
    <t>Y</t>
  </si>
  <si>
    <t>N</t>
  </si>
  <si>
    <t>Container No</t>
  </si>
  <si>
    <t>1886-200000-2024</t>
  </si>
  <si>
    <t>Alternative Order Number</t>
  </si>
  <si>
    <t>Type of Package</t>
  </si>
  <si>
    <t>Bundles</t>
  </si>
  <si>
    <t>Hanging Units</t>
  </si>
  <si>
    <t>Unit Type</t>
  </si>
  <si>
    <t>Pieces</t>
  </si>
  <si>
    <t>Pairs</t>
  </si>
  <si>
    <t>Packs</t>
  </si>
  <si>
    <t>Sets</t>
  </si>
  <si>
    <t>HS CODE</t>
  </si>
  <si>
    <t>100%BCI COTTON</t>
  </si>
  <si>
    <t>FCA, CHITTAGONG</t>
  </si>
  <si>
    <t>HAMBURGE, DENMARK</t>
  </si>
  <si>
    <t>AHSAN</t>
  </si>
  <si>
    <t>2424216T-1</t>
  </si>
  <si>
    <t>2424216T-2</t>
  </si>
  <si>
    <t>2424216T-3</t>
  </si>
  <si>
    <t>2424216T-4</t>
  </si>
  <si>
    <t>48%RECYCLED POLYESTER,52%BCI COTTON</t>
  </si>
  <si>
    <t>1236544FL-01</t>
  </si>
  <si>
    <t>1236544FL-02</t>
  </si>
  <si>
    <t>1236544FL-03</t>
  </si>
  <si>
    <t>1236544FL-04</t>
  </si>
  <si>
    <t>1886-200001-2025</t>
  </si>
  <si>
    <t>1886-200002-2026</t>
  </si>
  <si>
    <t>1886-200003-2027</t>
  </si>
  <si>
    <t>HS CODE-02</t>
  </si>
  <si>
    <t>HS CODE-01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</si>
</sst>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yyyy\-mm\-dd;@"/>
  </numFmts>
  <fonts count="2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19" fillId="10" borderId="7" applyNumberFormat="0" applyAlignment="0" applyProtection="0"/>
    <xf numFmtId="0" fontId="20" fillId="0" borderId="0" applyNumberFormat="0" applyFill="0" applyBorder="0" applyAlignment="0" applyProtection="0"/>
    <xf numFmtId="0" fontId="7" fillId="11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1" fontId="3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2" fillId="3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horizontal="right" vertical="center"/>
    </xf>
    <xf numFmtId="0" fontId="19" fillId="36" borderId="0" xfId="0" applyFont="1" applyFill="1" applyAlignment="1">
      <alignment horizontal="center" vertical="center" wrapText="1"/>
    </xf>
    <xf numFmtId="1" fontId="24" fillId="36" borderId="0" xfId="0" applyNumberFormat="1" applyFont="1" applyFill="1" applyAlignment="1">
      <alignment horizontal="left" vertical="center"/>
    </xf>
    <xf numFmtId="0" fontId="0" fillId="0" borderId="0" xfId="0" applyAlignment="1">
      <alignment wrapText="1"/>
    </xf>
    <xf numFmtId="1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37" borderId="0" xfId="0" applyFont="1" applyFill="1" applyAlignment="1">
      <alignment horizontal="center" vertical="center" wrapText="1"/>
    </xf>
    <xf numFmtId="0" fontId="2" fillId="37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left" vertical="center"/>
    </xf>
    <xf numFmtId="1" fontId="2" fillId="0" borderId="0" xfId="0" applyNumberFormat="1" applyFont="1" applyFill="1" applyAlignment="1">
      <alignment horizontal="center" vertical="center"/>
    </xf>
    <xf numFmtId="0" fontId="5" fillId="38" borderId="0" xfId="0" applyFont="1" applyFill="1" applyAlignment="1">
      <alignment horizontal="center" vertical="center" wrapText="1"/>
    </xf>
    <xf numFmtId="1" fontId="2" fillId="38" borderId="0" xfId="0" applyNumberFormat="1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 wrapText="1"/>
    </xf>
    <xf numFmtId="0" fontId="24" fillId="39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7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30E29D8B-4195-41B9-91B7-966AB96901CB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6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yyyy\-mm\-dd;@"/>
      <fill>
        <patternFill patternType="solid">
          <fgColor indexed="64"/>
          <bgColor rgb="FF66FF66"/>
        </patternFill>
      </fill>
      <alignment horizontal="left" vertical="center" textRotation="0" wrapText="0" indent="0" justifyLastLine="0" shrinkToFit="0" readingOrder="0"/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m/yyyy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yyyy\-mm\-dd;@"/>
      <fill>
        <patternFill patternType="solid">
          <fgColor indexed="64"/>
          <bgColor rgb="FF66FF66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yyyy\-mm\-dd;@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m/yyyy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yyyy\-mm\-dd;@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hsanul Islam" id="{7B9C0447-EBB6-4261-8143-DA1579EA02DC}" userId="S::ahsanul.islam@impress-newtex.com::eaad194b-b9bf-4248-b0e0-e8f29728a88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51266-A398-45B4-88A0-26D16E658562}" name="Table1" displayName="Table1" ref="A1:AH21" totalsRowShown="0" headerRowDxfId="75">
  <autoFilter ref="A1:AH21" xr:uid="{B0D51266-A398-45B4-88A0-26D16E658562}"/>
  <tableColumns count="34">
    <tableColumn id="1" xr3:uid="{49567744-5A9D-47D9-A028-3A29D004DDDF}" name="SL_NO" dataDxfId="74">
      <calculatedColumnFormula>IF(Table1[[#This Row],[Order Number]]&lt;&gt;"",ROWS($C$2:Table1[[#This Row],[Order Number]]),"")</calculatedColumnFormula>
    </tableColumn>
    <tableColumn id="19" xr3:uid="{70E543A9-378A-4115-BB84-6A751B3F6032}" name="Default Exporter" dataDxfId="73"/>
    <tableColumn id="2" xr3:uid="{BF7C9C47-35B8-4FD7-91D1-5FE38C43EFEA}" name="Order Number" dataDxfId="72"/>
    <tableColumn id="16" xr3:uid="{60E0A232-68D6-4EF9-A774-86F113D159C7}" name="IF MULTIPLE" dataDxfId="71"/>
    <tableColumn id="3" xr3:uid="{9C6F07FF-1917-44D5-A093-0260C949ABA1}" name="COUNTRY CODE" dataDxfId="70">
      <calculatedColumnFormula>LEFT(Table1[[#This Row],[IF MULTIPLE]],2)</calculatedColumnFormula>
    </tableColumn>
    <tableColumn id="4" xr3:uid="{A6853E7A-40B0-4C93-AD52-78977E25E004}" name="QTY" dataDxfId="69"/>
    <tableColumn id="5" xr3:uid="{F3D5C33A-C68D-4084-8ED1-3469E18B6397}" name="WAREHOUSE CODE" dataDxfId="68">
      <calculatedColumnFormula>IF(Table1[[#This Row],[Order Number]]&lt;&gt;"",IFERROR(IF(Table1[[#This Row],[Order Number]]&lt;&gt;"",INDEX(Table15[WARE HOUSE CODE],MATCH(Table1[[#This Row],[IF MULTIPLE]],Table15[IF MALTIPLE],0),1),""),"PLS FILL UP COLUMN-D"),"")</calculatedColumnFormula>
    </tableColumn>
    <tableColumn id="6" xr3:uid="{024A0805-407D-46B1-81F7-A7F9D8AA109A}" name="Invoice Number" dataDxfId="67"/>
    <tableColumn id="7" xr3:uid="{B22FC28E-CDA3-4C92-8B2D-98BCEFF385AE}" name="Invoice Date" dataDxfId="66"/>
    <tableColumn id="42" xr3:uid="{D0B967E8-431D-4D0D-A77B-925332398090}" name="Alternative Order Number" dataDxfId="65"/>
    <tableColumn id="37" xr3:uid="{C35E9C39-2104-413C-A3E7-13A765863330}" name="COMPOSITION-01" dataDxfId="2"/>
    <tableColumn id="15" xr3:uid="{FCD2B66D-0351-41AA-88A0-ADEECE520B7E}" name="HS CODE-01" dataDxfId="0"/>
    <tableColumn id="38" xr3:uid="{C69D9A9D-60EB-413F-B03B-F00EE8206BF1}" name="CAT-01" dataDxfId="1"/>
    <tableColumn id="39" xr3:uid="{CE0DD045-09F8-4E66-8A80-EC68D2E11B8D}" name="HS CODE-02" dataDxfId="64"/>
    <tableColumn id="40" xr3:uid="{30F4019B-C8AE-49A7-BA8D-E32C33800884}" name="CAT-02" dataDxfId="63"/>
    <tableColumn id="8" xr3:uid="{9601F6D7-DFFE-4DBB-9DCF-35BF6EC42CD7}" name="COMPOSITION" dataDxfId="62">
      <calculatedColumnFormula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calculatedColumnFormula>
    </tableColumn>
    <tableColumn id="9" xr3:uid="{C1B083FC-074E-4A46-9D7E-5AFE2FC60DAE}" name="Terms of Delivery" dataDxfId="61"/>
    <tableColumn id="35" xr3:uid="{0B8E0D7A-03E8-44CA-90CE-2B203964F354}" name="Mode of Transport" dataDxfId="60"/>
    <tableColumn id="10" xr3:uid="{177C94D2-E1AF-4650-92F2-61940DFCF71D}" name="Port of Loading" dataDxfId="59"/>
    <tableColumn id="43" xr3:uid="{4E9EB886-23EB-4F4D-9F27-CB02A39895C8}" name="Port of Discharge" dataDxfId="58"/>
    <tableColumn id="36" xr3:uid="{C17F8351-768C-4DC5-BE02-327FD170D8DF}" name="Container No" dataDxfId="57"/>
    <tableColumn id="44" xr3:uid="{F25D3D62-B290-4462-8F6D-4E060E747BB8}" name="Type of Package" dataDxfId="56"/>
    <tableColumn id="45" xr3:uid="{981CA099-6031-4DED-98EC-83BF75F6C2C4}" name="Unit Type" dataDxfId="55"/>
    <tableColumn id="11" xr3:uid="{16BEC2A1-6C8B-4A48-9482-6F63470B9566}" name="S/C" dataDxfId="54"/>
    <tableColumn id="12" xr3:uid="{70709C32-E8B8-4726-877B-4C0E2A306880}" name="S/C DATE" dataDxfId="53"/>
    <tableColumn id="13" xr3:uid="{BB2DD835-0E47-433F-BDC6-0656450D7317}" name="EXP No" dataDxfId="52"/>
    <tableColumn id="14" xr3:uid="{254DEB54-B692-43BB-BD93-EFA782644B47}" name="Issue Date" dataDxfId="51"/>
    <tableColumn id="24" xr3:uid="{BBF88717-3BA5-4703-B2DB-363A9D20F02B}" name="Consignee" dataDxfId="50"/>
    <tableColumn id="23" xr3:uid="{DA042FA7-A37B-4A5B-8ED5-A03C51992B81}" name="Remarks(Composition)" dataDxfId="49"/>
    <tableColumn id="41" xr3:uid="{04645281-4F69-420E-ABF4-D72462D8769B}" name="LINE BREAK STATUS" dataDxfId="48"/>
    <tableColumn id="18" xr3:uid="{3297A3CD-13A8-48EC-90F0-1A91DD7EF0D2}" name="Exporter Reference" dataDxfId="47">
      <calculatedColumnFormula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calculatedColumnFormula>
    </tableColumn>
    <tableColumn id="20" xr3:uid="{7F57B83E-44C6-45B0-8A40-FF2710C9679C}" name="Status" dataDxfId="46"/>
    <tableColumn id="21" xr3:uid="{1733CA96-9437-4F7C-89C6-5A07DD5CA26E}" name="Comment" dataDxfId="45"/>
    <tableColumn id="22" xr3:uid="{2E2E1A78-00EC-45EF-921B-0555600BEE5A}" name="Error Column" dataDxfId="44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B2A954-E58A-408B-BAB8-0C2471015345}" name="Table5" displayName="Table5" ref="C1:D5" totalsRowShown="0">
  <autoFilter ref="C1:D5" xr:uid="{44B2A954-E58A-408B-BAB8-0C2471015345}"/>
  <tableColumns count="2">
    <tableColumn id="1" xr3:uid="{B1400311-FC9B-44E4-B67E-BEED7EF9EF9B}" name="SL NO"/>
    <tableColumn id="2" xr3:uid="{083E3ED8-2E2F-4306-9CCD-C3EBCEBC1C21}" name="Default Expor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4C978C0-0606-44D7-B4B6-9F2240132713}" name="Table111" displayName="Table111" ref="A1:AG21" totalsRowShown="0" headerRowDxfId="43">
  <autoFilter ref="A1:AG21" xr:uid="{B0D51266-A398-45B4-88A0-26D16E658562}"/>
  <tableColumns count="33">
    <tableColumn id="1" xr3:uid="{03BCA3FA-B666-44B2-9718-1AB715630367}" name="SL_NO" dataDxfId="42">
      <calculatedColumnFormula>IF(Table111[[#This Row],[Order Number]]&lt;&gt;"",ROWS($C$2:Table111[[#This Row],[Order Number]]),"")</calculatedColumnFormula>
    </tableColumn>
    <tableColumn id="19" xr3:uid="{2AF3E1BD-84B4-4CB3-9512-FC84591E4722}" name="Default Exporter" dataDxfId="41"/>
    <tableColumn id="2" xr3:uid="{C074A305-C723-4C3E-BC3B-B318984DF687}" name="Order Number" dataDxfId="40"/>
    <tableColumn id="16" xr3:uid="{BDE624EA-6BFB-42C9-9C65-6DF9EA569CC2}" name="IF MULTIPLE" dataDxfId="39"/>
    <tableColumn id="3" xr3:uid="{3C5CD710-F4A3-44F5-B3AF-82DB39E9595B}" name="COUNTRY CODE" dataDxfId="38">
      <calculatedColumnFormula>LEFT(Table111[[#This Row],[IF MULTIPLE]],2)</calculatedColumnFormula>
    </tableColumn>
    <tableColumn id="4" xr3:uid="{65176BBF-3746-4578-B139-BC59263EB74C}" name="QTY" dataDxfId="37"/>
    <tableColumn id="5" xr3:uid="{9F310C60-AC29-4EB1-9ECB-6F7760B51985}" name="WAREHOUSE CODE" dataDxfId="36">
      <calculatedColumnFormula>IF(Table111[[#This Row],[Order Number]]&lt;&gt;"",IFERROR(IF(Table111[[#This Row],[Order Number]]&lt;&gt;"",INDEX(Table15[WARE HOUSE CODE],MATCH(Table111[[#This Row],[IF MULTIPLE]],Table15[IF MALTIPLE],0),1),""),"PLS FILL UP COLUMN-D"),"")</calculatedColumnFormula>
    </tableColumn>
    <tableColumn id="6" xr3:uid="{3CBD2AE5-6427-4F6C-A5B9-545CA55AB593}" name="Invoice Number" dataDxfId="35"/>
    <tableColumn id="7" xr3:uid="{CF808AA3-80E8-4769-B77F-030990FF5884}" name="Invoice Date" dataDxfId="34"/>
    <tableColumn id="42" xr3:uid="{7B6EECBB-335E-48C3-897F-ADA1349A1DA4}" name="Alternative Order Number" dataDxfId="33"/>
    <tableColumn id="37" xr3:uid="{555D1F0E-8FF6-4D56-80A9-B89C964AFA3E}" name="COMPOSITION-01" dataDxfId="32"/>
    <tableColumn id="38" xr3:uid="{2CBB29D5-F757-4143-B0DF-41634DD05D3F}" name="CAT-01" dataDxfId="31"/>
    <tableColumn id="39" xr3:uid="{F0DEE1BA-99CE-4EBA-AC35-16530EE1EFD0}" name="HS CODE" dataDxfId="30"/>
    <tableColumn id="40" xr3:uid="{E20A90E7-C023-4A30-A8B7-00492CA3FE75}" name="CAT-02" dataDxfId="29"/>
    <tableColumn id="8" xr3:uid="{931CD8E2-F215-4ED7-A79F-9BE03733A038}" name="COMPOSITION" dataDxfId="28">
      <calculatedColumnFormula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calculatedColumnFormula>
    </tableColumn>
    <tableColumn id="9" xr3:uid="{43CDCF77-7DB9-4036-81D0-7939664F2DDD}" name="Terms of Delivery" dataDxfId="27"/>
    <tableColumn id="35" xr3:uid="{F142A7F1-D935-4368-B3C8-3AA5E6194342}" name="Mode of Transport" dataDxfId="26"/>
    <tableColumn id="10" xr3:uid="{37886867-0658-41BE-8150-3C5275DD9BC6}" name="Port of Loading" dataDxfId="25"/>
    <tableColumn id="43" xr3:uid="{970EF755-DEFF-4462-A235-BF332DAC0400}" name="Port of Discharge" dataDxfId="24"/>
    <tableColumn id="36" xr3:uid="{4E1E7943-F0FB-4CBE-A8A6-EA294226136F}" name="Container No" dataDxfId="23"/>
    <tableColumn id="44" xr3:uid="{2CCC617A-198C-4E0A-A0E0-34E01E1AF487}" name="Type of Package" dataDxfId="22"/>
    <tableColumn id="45" xr3:uid="{141F2DB3-B29C-4757-AA85-B988327C9BC6}" name="Unit Type" dataDxfId="21"/>
    <tableColumn id="11" xr3:uid="{0CD98D72-1A8D-4CDC-A64D-CE7BF315DAA6}" name="S/C" dataDxfId="20"/>
    <tableColumn id="12" xr3:uid="{D15C51F4-A695-4259-B919-4A5B5FAE5C51}" name="S/C DATE" dataDxfId="19"/>
    <tableColumn id="13" xr3:uid="{50256803-0B2A-4D70-801D-B3849ED86F66}" name="EXP No" dataDxfId="18"/>
    <tableColumn id="14" xr3:uid="{B5071C39-C605-457E-BB79-951618E51364}" name="Issue Date" dataDxfId="17"/>
    <tableColumn id="24" xr3:uid="{91A2C926-9298-4846-ABC0-702E2B9E4603}" name="Consignee" dataDxfId="16"/>
    <tableColumn id="23" xr3:uid="{7AAC6FAF-DF5B-45D5-807D-DB745E0BF8CE}" name="Remarks(Composition)" dataDxfId="15"/>
    <tableColumn id="41" xr3:uid="{D9A01B39-3BEC-4542-A28A-9F2AAAA24137}" name="LINE BREAK STATUS" dataDxfId="14"/>
    <tableColumn id="18" xr3:uid="{CC6DA8A5-0F32-4BF9-8B7B-553658F63704}" name="Exporter Reference" dataDxfId="13">
      <calculatedColumnFormula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calculatedColumnFormula>
    </tableColumn>
    <tableColumn id="20" xr3:uid="{22B4301C-368C-46FD-8092-03CD1F9A1188}" name="Status" dataDxfId="12"/>
    <tableColumn id="21" xr3:uid="{67724099-7024-4F28-B2C4-C84E36ABF073}" name="Comment" dataDxfId="11"/>
    <tableColumn id="22" xr3:uid="{9B89FE63-D348-4D55-874C-DE1F051BF833}" name="Error Column" dataDxfId="10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AB9E98-E6EF-4A40-A1AF-4E2A21DFB274}" name="Table3" displayName="Table3" ref="A1:B31" totalsRowShown="0">
  <autoFilter ref="A1:B31" xr:uid="{8CAB9E98-E6EF-4A40-A1AF-4E2A21DFB274}"/>
  <sortState xmlns:xlrd2="http://schemas.microsoft.com/office/spreadsheetml/2017/richdata2" ref="A2:B31">
    <sortCondition ref="B1:B31"/>
  </sortState>
  <tableColumns count="2">
    <tableColumn id="1" xr3:uid="{841C6A81-2EFB-4078-AB77-BA580FC9D4E8}" name="SL"/>
    <tableColumn id="2" xr3:uid="{011217E8-85BC-48B2-A1D6-B46047725FA0}" name="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962B0C-AB79-4554-8B7B-BC6C182BE88D}" name="Table6" displayName="Table6" ref="A1:B7" totalsRowShown="0">
  <autoFilter ref="A1:B7" xr:uid="{C1962B0C-AB79-4554-8B7B-BC6C182BE88D}"/>
  <tableColumns count="2">
    <tableColumn id="1" xr3:uid="{59DEBEF8-EC04-47ED-A866-060CA0F759A8}" name="SL NO"/>
    <tableColumn id="2" xr3:uid="{F31941E5-9D82-4EC5-A7F1-3FDCB11E2279}" name="Mode of Transp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18AAC0-A923-40D0-BFA8-99F9D2C299F8}" name="Table7" displayName="Table7" ref="F1:G4" totalsRowShown="0">
  <autoFilter ref="F1:G4" xr:uid="{4118AAC0-A923-40D0-BFA8-99F9D2C299F8}"/>
  <tableColumns count="2">
    <tableColumn id="1" xr3:uid="{D703B501-6A7C-4365-9046-399E5FA7BA17}" name="SL"/>
    <tableColumn id="2" xr3:uid="{A7AECBD3-DED0-4DAD-BC7C-A6E28BCF253F}" name="LINE BREAK 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314FBD-AAD1-403E-9889-7F3A3A9FD01A}" name="Table8" displayName="Table8" ref="I1:J4" totalsRowShown="0">
  <autoFilter ref="I1:J4" xr:uid="{39314FBD-AAD1-403E-9889-7F3A3A9FD01A}"/>
  <tableColumns count="2">
    <tableColumn id="1" xr3:uid="{CEB2C047-90C9-4B21-B045-C53232C459B8}" name="SL"/>
    <tableColumn id="2" xr3:uid="{429F9CE1-7858-490E-9E8D-7290244CB1B0}" name="Type of Pack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864AB7-88FD-4746-9D33-316E4D003F9B}" name="Table9" displayName="Table9" ref="L1:M5" totalsRowShown="0">
  <autoFilter ref="L1:M5" xr:uid="{B1864AB7-88FD-4746-9D33-316E4D003F9B}"/>
  <tableColumns count="2">
    <tableColumn id="1" xr3:uid="{41E231D1-05B0-4323-9439-C1FBE2427360}" name="SL"/>
    <tableColumn id="2" xr3:uid="{7B36A66D-B0B6-42D3-9AE7-E70B0D462595}" name="Unit Typ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0633A7-6D9C-44E5-BCD2-4EA9FCD54FCA}" name="Table15" displayName="Table15" ref="A1:E69" totalsRowShown="0" headerRowDxfId="9">
  <autoFilter ref="A1:E69" xr:uid="{580633A7-6D9C-44E5-BCD2-4EA9FCD54FCA}">
    <filterColumn colId="2">
      <filters>
        <filter val="BE"/>
      </filters>
    </filterColumn>
  </autoFilter>
  <sortState xmlns:xlrd2="http://schemas.microsoft.com/office/spreadsheetml/2017/richdata2" ref="A2:E56">
    <sortCondition ref="C1:C56"/>
  </sortState>
  <tableColumns count="5">
    <tableColumn id="1" xr3:uid="{A89ECC2B-FF8D-450A-B738-0B44C1CDEF70}" name="SL NO"/>
    <tableColumn id="2" xr3:uid="{293222E5-AA10-47F9-9942-9FB50FE8A35E}" name="IF MALTIPLE" dataDxfId="8"/>
    <tableColumn id="3" xr3:uid="{C486AFB3-B69D-4D52-8B70-995D6739B6CD}" name="COUNTRY CODE" dataDxfId="7">
      <calculatedColumnFormula>LEFT(Table15[[#This Row],[IF MALTIPLE]],2)</calculatedColumnFormula>
    </tableColumn>
    <tableColumn id="4" xr3:uid="{E97B2DE2-B386-49CA-B373-5C7B697B9134}" name="WARE HOUSE CODE"/>
    <tableColumn id="6" xr3:uid="{031E006B-B7A4-4814-BDFD-EA15AF27F885}" name="COUNTRY NAME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12-22T18:23:50.84" personId="{7B9C0447-EBB6-4261-8143-DA1579EA02DC}" id="{4DE5860A-F1FC-4F61-A582-0CAEAA16FDED}">
    <text>JUST WRITE 6 DIGIT NO LIKE 249828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4-12-22T18:23:50.84" personId="{7B9C0447-EBB6-4261-8143-DA1579EA02DC}" id="{37B2E8F1-6EE5-4487-8212-DCE6F1AC94A0}">
    <text>JUST WRITE 6 DIGIT NO LIKE 249828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48DD-BE55-4C77-8F6B-5155E440562D}">
  <sheetPr>
    <tabColor rgb="FF0070C0"/>
  </sheetPr>
  <dimension ref="A1:AH21"/>
  <sheetViews>
    <sheetView tabSelected="1" topLeftCell="I1" zoomScaleNormal="100" workbookViewId="0">
      <selection activeCell="L2" sqref="L2"/>
    </sheetView>
  </sheetViews>
  <sheetFormatPr defaultRowHeight="14.4" x14ac:dyDescent="0.3"/>
  <cols>
    <col min="1" max="1" width="11" bestFit="1" customWidth="1"/>
    <col min="2" max="2" width="29.21875" customWidth="1"/>
    <col min="3" max="3" width="14" customWidth="1"/>
    <col min="4" max="4" width="14.109375" customWidth="1"/>
    <col min="5" max="5" width="15" customWidth="1"/>
    <col min="6" max="6" width="12" customWidth="1"/>
    <col min="7" max="7" width="20" bestFit="1" customWidth="1"/>
    <col min="8" max="8" width="14.21875" customWidth="1"/>
    <col min="9" max="9" width="12.109375" customWidth="1"/>
    <col min="10" max="10" width="15.88671875" customWidth="1"/>
    <col min="11" max="11" width="21.6640625" customWidth="1"/>
    <col min="12" max="12" width="21.6640625" style="49" customWidth="1"/>
    <col min="13" max="14" width="13.44140625" customWidth="1"/>
    <col min="15" max="15" width="12.109375" customWidth="1"/>
    <col min="16" max="16" width="26.5546875" customWidth="1"/>
    <col min="17" max="17" width="15.44140625" bestFit="1" customWidth="1"/>
    <col min="18" max="18" width="13.33203125" customWidth="1"/>
    <col min="19" max="20" width="18.44140625" customWidth="1"/>
    <col min="21" max="23" width="19.109375" customWidth="1"/>
    <col min="24" max="24" width="16.77734375" bestFit="1" customWidth="1"/>
    <col min="25" max="25" width="16.21875" customWidth="1"/>
    <col min="26" max="26" width="16.21875" bestFit="1" customWidth="1"/>
    <col min="27" max="27" width="11.33203125" customWidth="1"/>
    <col min="28" max="28" width="14.109375" customWidth="1"/>
    <col min="29" max="29" width="24.88671875" customWidth="1"/>
    <col min="30" max="30" width="12.88671875" customWidth="1"/>
    <col min="31" max="31" width="35.109375" customWidth="1"/>
    <col min="32" max="32" width="10.6640625" bestFit="1" customWidth="1"/>
    <col min="33" max="33" width="66.6640625" bestFit="1" customWidth="1"/>
    <col min="34" max="34" width="16.5546875" bestFit="1" customWidth="1"/>
  </cols>
  <sheetData>
    <row r="1" spans="1:34" ht="34.799999999999997" customHeight="1" x14ac:dyDescent="0.3">
      <c r="A1" s="11" t="s">
        <v>0</v>
      </c>
      <c r="B1" s="27" t="s">
        <v>192</v>
      </c>
      <c r="C1" s="12" t="s">
        <v>1</v>
      </c>
      <c r="D1" s="9" t="s">
        <v>180</v>
      </c>
      <c r="E1" s="11" t="s">
        <v>2</v>
      </c>
      <c r="F1" s="13" t="s">
        <v>3</v>
      </c>
      <c r="G1" s="11" t="s">
        <v>4</v>
      </c>
      <c r="H1" s="14" t="s">
        <v>5</v>
      </c>
      <c r="I1" s="12" t="s">
        <v>6</v>
      </c>
      <c r="J1" s="35" t="s">
        <v>211</v>
      </c>
      <c r="K1" s="12" t="s">
        <v>203</v>
      </c>
      <c r="L1" s="49" t="s">
        <v>238</v>
      </c>
      <c r="M1" s="35" t="s">
        <v>204</v>
      </c>
      <c r="N1" s="42" t="s">
        <v>237</v>
      </c>
      <c r="O1" s="42" t="s">
        <v>205</v>
      </c>
      <c r="P1" s="11" t="s">
        <v>7</v>
      </c>
      <c r="Q1" s="12" t="s">
        <v>8</v>
      </c>
      <c r="R1" s="33" t="s">
        <v>196</v>
      </c>
      <c r="S1" s="12" t="s">
        <v>9</v>
      </c>
      <c r="T1" s="35" t="s">
        <v>14</v>
      </c>
      <c r="U1" s="13" t="s">
        <v>209</v>
      </c>
      <c r="V1" s="33" t="s">
        <v>212</v>
      </c>
      <c r="W1" s="33" t="s">
        <v>215</v>
      </c>
      <c r="X1" s="12" t="s">
        <v>10</v>
      </c>
      <c r="Y1" s="12" t="s">
        <v>11</v>
      </c>
      <c r="Z1" s="9" t="s">
        <v>12</v>
      </c>
      <c r="AA1" s="12" t="s">
        <v>13</v>
      </c>
      <c r="AB1" s="13" t="s">
        <v>23</v>
      </c>
      <c r="AC1" s="13" t="s">
        <v>21</v>
      </c>
      <c r="AD1" s="13" t="s">
        <v>206</v>
      </c>
      <c r="AE1" s="11" t="s">
        <v>15</v>
      </c>
      <c r="AF1" s="15" t="s">
        <v>16</v>
      </c>
      <c r="AG1" s="16" t="s">
        <v>17</v>
      </c>
      <c r="AH1" s="15" t="s">
        <v>18</v>
      </c>
    </row>
    <row r="2" spans="1:34" x14ac:dyDescent="0.3">
      <c r="A2" s="2" t="str">
        <f>IF(Table1[[#This Row],[Order Number]]&lt;&gt;"",ROWS($C$2:Table1[[#This Row],[Order Number]]),"")</f>
        <v/>
      </c>
      <c r="B2" s="28"/>
      <c r="C2" s="31"/>
      <c r="D2" s="48"/>
      <c r="E2" s="21" t="str">
        <f>LEFT(Table1[[#This Row],[IF MULTIPLE]],2)</f>
        <v/>
      </c>
      <c r="F2" s="17"/>
      <c r="G2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2" s="3"/>
      <c r="I2" s="26"/>
      <c r="J2" s="41"/>
      <c r="K2" s="40"/>
      <c r="M2" s="41"/>
      <c r="N2" s="43"/>
      <c r="O2" s="43"/>
      <c r="P2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2" s="4"/>
      <c r="R2" s="34"/>
      <c r="S2" s="4"/>
      <c r="T2" s="46"/>
      <c r="U2" s="1"/>
      <c r="V2" s="47"/>
      <c r="W2" s="47"/>
      <c r="X2" s="4"/>
      <c r="Y2" s="20"/>
      <c r="Z2" s="5"/>
      <c r="AA2" s="10"/>
      <c r="AB2" s="1"/>
      <c r="AC2" s="1"/>
      <c r="AD2" s="17"/>
      <c r="AE2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2" s="7"/>
      <c r="AG2" s="8"/>
      <c r="AH2" s="7"/>
    </row>
    <row r="3" spans="1:34" x14ac:dyDescent="0.3">
      <c r="A3" s="2" t="str">
        <f>IF(Table1[[#This Row],[Order Number]]&lt;&gt;"",ROWS($C$2:Table1[[#This Row],[Order Number]]),"")</f>
        <v/>
      </c>
      <c r="B3" s="28"/>
      <c r="C3" s="31"/>
      <c r="D3" s="48"/>
      <c r="E3" s="21" t="str">
        <f>LEFT(Table1[[#This Row],[IF MULTIPLE]],2)</f>
        <v/>
      </c>
      <c r="F3" s="17"/>
      <c r="G3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3" s="3"/>
      <c r="I3" s="26"/>
      <c r="J3" s="41"/>
      <c r="K3" s="40"/>
      <c r="M3" s="41"/>
      <c r="N3" s="43"/>
      <c r="O3" s="43"/>
      <c r="P3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3" s="4"/>
      <c r="R3" s="34"/>
      <c r="S3" s="4"/>
      <c r="T3" s="46"/>
      <c r="U3" s="1"/>
      <c r="V3" s="47"/>
      <c r="W3" s="47"/>
      <c r="X3" s="4"/>
      <c r="Y3" s="20"/>
      <c r="Z3" s="5"/>
      <c r="AA3" s="10"/>
      <c r="AB3" s="1"/>
      <c r="AC3" s="1"/>
      <c r="AD3" s="17"/>
      <c r="AE3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3" s="7"/>
      <c r="AG3" s="8"/>
      <c r="AH3" s="7"/>
    </row>
    <row r="4" spans="1:34" x14ac:dyDescent="0.3">
      <c r="A4" s="2" t="str">
        <f>IF(Table1[[#This Row],[Order Number]]&lt;&gt;"",ROWS($C$2:Table1[[#This Row],[Order Number]]),"")</f>
        <v/>
      </c>
      <c r="B4" s="28"/>
      <c r="C4" s="31"/>
      <c r="D4" s="48"/>
      <c r="E4" s="21" t="str">
        <f>LEFT(Table1[[#This Row],[IF MULTIPLE]],2)</f>
        <v/>
      </c>
      <c r="F4" s="17"/>
      <c r="G4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4" s="3"/>
      <c r="I4" s="26"/>
      <c r="J4" s="41"/>
      <c r="K4" s="40"/>
      <c r="M4" s="41"/>
      <c r="N4" s="43"/>
      <c r="O4" s="43"/>
      <c r="P4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4" s="4"/>
      <c r="R4" s="34"/>
      <c r="S4" s="4"/>
      <c r="T4" s="46"/>
      <c r="U4" s="1"/>
      <c r="V4" s="47"/>
      <c r="W4" s="47"/>
      <c r="X4" s="4"/>
      <c r="Y4" s="20"/>
      <c r="Z4" s="5"/>
      <c r="AA4" s="10"/>
      <c r="AB4" s="1"/>
      <c r="AC4" s="1"/>
      <c r="AD4" s="17"/>
      <c r="AE4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4" s="7"/>
      <c r="AG4" s="8"/>
      <c r="AH4" s="7"/>
    </row>
    <row r="5" spans="1:34" x14ac:dyDescent="0.3">
      <c r="A5" s="2" t="str">
        <f>IF(Table1[[#This Row],[Order Number]]&lt;&gt;"",ROWS($C$2:Table1[[#This Row],[Order Number]]),"")</f>
        <v/>
      </c>
      <c r="B5" s="28"/>
      <c r="C5" s="31"/>
      <c r="D5" s="48"/>
      <c r="E5" s="21" t="str">
        <f>LEFT(Table1[[#This Row],[IF MULTIPLE]],2)</f>
        <v/>
      </c>
      <c r="F5" s="17"/>
      <c r="G5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5" s="3"/>
      <c r="I5" s="26"/>
      <c r="J5" s="41"/>
      <c r="K5" s="40"/>
      <c r="M5" s="41"/>
      <c r="N5" s="43"/>
      <c r="O5" s="43"/>
      <c r="P5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5" s="4"/>
      <c r="R5" s="34"/>
      <c r="S5" s="4"/>
      <c r="T5" s="46"/>
      <c r="U5" s="1"/>
      <c r="V5" s="47"/>
      <c r="W5" s="47"/>
      <c r="X5" s="4"/>
      <c r="Y5" s="20"/>
      <c r="Z5" s="5"/>
      <c r="AA5" s="10"/>
      <c r="AB5" s="1"/>
      <c r="AC5" s="1"/>
      <c r="AD5" s="17"/>
      <c r="AE5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5" s="7"/>
      <c r="AG5" s="8"/>
      <c r="AH5" s="7"/>
    </row>
    <row r="6" spans="1:34" x14ac:dyDescent="0.3">
      <c r="A6" s="2" t="str">
        <f>IF(Table1[[#This Row],[Order Number]]&lt;&gt;"",ROWS($C$2:Table1[[#This Row],[Order Number]]),"")</f>
        <v/>
      </c>
      <c r="B6" s="28"/>
      <c r="C6" s="31"/>
      <c r="D6" s="48"/>
      <c r="E6" s="21" t="str">
        <f>LEFT(Table1[[#This Row],[IF MULTIPLE]],2)</f>
        <v/>
      </c>
      <c r="F6" s="17"/>
      <c r="G6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6" s="3"/>
      <c r="I6" s="26"/>
      <c r="J6" s="41"/>
      <c r="K6" s="40"/>
      <c r="M6" s="41"/>
      <c r="N6" s="43"/>
      <c r="O6" s="43"/>
      <c r="P6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6" s="4"/>
      <c r="R6" s="34"/>
      <c r="S6" s="4"/>
      <c r="T6" s="46"/>
      <c r="U6" s="1"/>
      <c r="V6" s="47"/>
      <c r="W6" s="47"/>
      <c r="X6" s="4"/>
      <c r="Y6" s="20"/>
      <c r="Z6" s="5"/>
      <c r="AA6" s="10"/>
      <c r="AB6" s="1"/>
      <c r="AC6" s="1"/>
      <c r="AD6" s="17"/>
      <c r="AE6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6" s="7"/>
      <c r="AG6" s="8"/>
      <c r="AH6" s="7"/>
    </row>
    <row r="7" spans="1:34" x14ac:dyDescent="0.3">
      <c r="A7" s="2" t="str">
        <f>IF(Table1[[#This Row],[Order Number]]&lt;&gt;"",ROWS($C$2:Table1[[#This Row],[Order Number]]),"")</f>
        <v/>
      </c>
      <c r="B7" s="28"/>
      <c r="C7" s="31"/>
      <c r="D7" s="48"/>
      <c r="E7" s="21" t="str">
        <f>LEFT(Table1[[#This Row],[IF MULTIPLE]],2)</f>
        <v/>
      </c>
      <c r="F7" s="17"/>
      <c r="G7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7" s="3"/>
      <c r="I7" s="26"/>
      <c r="J7" s="41"/>
      <c r="K7" s="40"/>
      <c r="M7" s="41"/>
      <c r="N7" s="43"/>
      <c r="O7" s="43"/>
      <c r="P7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7" s="4"/>
      <c r="R7" s="34"/>
      <c r="S7" s="4"/>
      <c r="T7" s="46"/>
      <c r="U7" s="1"/>
      <c r="V7" s="47"/>
      <c r="W7" s="47"/>
      <c r="X7" s="4"/>
      <c r="Y7" s="20"/>
      <c r="Z7" s="5"/>
      <c r="AA7" s="10"/>
      <c r="AB7" s="1"/>
      <c r="AC7" s="1"/>
      <c r="AD7" s="17"/>
      <c r="AE7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7" s="7"/>
      <c r="AG7" s="8"/>
      <c r="AH7" s="7"/>
    </row>
    <row r="8" spans="1:34" x14ac:dyDescent="0.3">
      <c r="A8" s="2" t="str">
        <f>IF(Table1[[#This Row],[Order Number]]&lt;&gt;"",ROWS($C$2:Table1[[#This Row],[Order Number]]),"")</f>
        <v/>
      </c>
      <c r="B8" s="28"/>
      <c r="C8" s="31"/>
      <c r="D8" s="48"/>
      <c r="E8" s="21" t="str">
        <f>LEFT(Table1[[#This Row],[IF MULTIPLE]],2)</f>
        <v/>
      </c>
      <c r="F8" s="17"/>
      <c r="G8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8" s="3"/>
      <c r="I8" s="26"/>
      <c r="J8" s="41"/>
      <c r="K8" s="40"/>
      <c r="M8" s="41"/>
      <c r="N8" s="43"/>
      <c r="O8" s="43"/>
      <c r="P8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8" s="4"/>
      <c r="R8" s="34"/>
      <c r="S8" s="4"/>
      <c r="T8" s="46"/>
      <c r="U8" s="1"/>
      <c r="V8" s="47"/>
      <c r="W8" s="47"/>
      <c r="X8" s="4"/>
      <c r="Y8" s="20"/>
      <c r="Z8" s="5"/>
      <c r="AA8" s="10"/>
      <c r="AB8" s="1"/>
      <c r="AC8" s="1"/>
      <c r="AD8" s="17"/>
      <c r="AE8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8" s="7"/>
      <c r="AG8" s="8"/>
      <c r="AH8" s="7"/>
    </row>
    <row r="9" spans="1:34" x14ac:dyDescent="0.3">
      <c r="A9" s="2" t="str">
        <f>IF(Table1[[#This Row],[Order Number]]&lt;&gt;"",ROWS($C$2:Table1[[#This Row],[Order Number]]),"")</f>
        <v/>
      </c>
      <c r="B9" s="28"/>
      <c r="C9" s="31"/>
      <c r="D9" s="48"/>
      <c r="E9" s="21" t="str">
        <f>LEFT(Table1[[#This Row],[IF MULTIPLE]],2)</f>
        <v/>
      </c>
      <c r="F9" s="17"/>
      <c r="G9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9" s="3"/>
      <c r="I9" s="26"/>
      <c r="J9" s="41"/>
      <c r="K9" s="40"/>
      <c r="M9" s="41"/>
      <c r="N9" s="43"/>
      <c r="O9" s="43"/>
      <c r="P9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9" s="4"/>
      <c r="R9" s="34"/>
      <c r="S9" s="4"/>
      <c r="T9" s="46"/>
      <c r="U9" s="1"/>
      <c r="V9" s="47"/>
      <c r="W9" s="47"/>
      <c r="X9" s="4"/>
      <c r="Y9" s="20"/>
      <c r="Z9" s="5"/>
      <c r="AA9" s="10"/>
      <c r="AB9" s="1"/>
      <c r="AC9" s="1"/>
      <c r="AD9" s="17"/>
      <c r="AE9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9" s="7"/>
      <c r="AG9" s="8"/>
      <c r="AH9" s="7"/>
    </row>
    <row r="10" spans="1:34" x14ac:dyDescent="0.3">
      <c r="A10" s="2" t="str">
        <f>IF(Table1[[#This Row],[Order Number]]&lt;&gt;"",ROWS($C$2:Table1[[#This Row],[Order Number]]),"")</f>
        <v/>
      </c>
      <c r="B10" s="28"/>
      <c r="C10" s="31"/>
      <c r="D10" s="48"/>
      <c r="E10" s="21" t="str">
        <f>LEFT(Table1[[#This Row],[IF MULTIPLE]],2)</f>
        <v/>
      </c>
      <c r="F10" s="17"/>
      <c r="G10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0" s="3"/>
      <c r="I10" s="26"/>
      <c r="J10" s="41"/>
      <c r="K10" s="40"/>
      <c r="M10" s="41"/>
      <c r="N10" s="43"/>
      <c r="O10" s="43"/>
      <c r="P10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0" s="4"/>
      <c r="R10" s="34"/>
      <c r="S10" s="4"/>
      <c r="T10" s="46"/>
      <c r="U10" s="1"/>
      <c r="V10" s="47"/>
      <c r="W10" s="47"/>
      <c r="X10" s="4"/>
      <c r="Y10" s="20"/>
      <c r="Z10" s="5"/>
      <c r="AA10" s="10"/>
      <c r="AB10" s="1"/>
      <c r="AC10" s="1"/>
      <c r="AD10" s="17"/>
      <c r="AE10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0" s="7"/>
      <c r="AG10" s="8"/>
      <c r="AH10" s="7"/>
    </row>
    <row r="11" spans="1:34" x14ac:dyDescent="0.3">
      <c r="A11" s="2" t="str">
        <f>IF(Table1[[#This Row],[Order Number]]&lt;&gt;"",ROWS($C$2:Table1[[#This Row],[Order Number]]),"")</f>
        <v/>
      </c>
      <c r="B11" s="28"/>
      <c r="C11" s="31"/>
      <c r="D11" s="48"/>
      <c r="E11" s="21" t="str">
        <f>LEFT(Table1[[#This Row],[IF MULTIPLE]],2)</f>
        <v/>
      </c>
      <c r="F11" s="17"/>
      <c r="G11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1" s="3"/>
      <c r="I11" s="26"/>
      <c r="J11" s="41"/>
      <c r="K11" s="40"/>
      <c r="M11" s="41"/>
      <c r="N11" s="43"/>
      <c r="O11" s="43"/>
      <c r="P11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1" s="4"/>
      <c r="R11" s="34"/>
      <c r="S11" s="4"/>
      <c r="T11" s="46"/>
      <c r="U11" s="1"/>
      <c r="V11" s="47"/>
      <c r="W11" s="47"/>
      <c r="X11" s="4"/>
      <c r="Y11" s="20"/>
      <c r="Z11" s="5"/>
      <c r="AA11" s="10"/>
      <c r="AB11" s="1"/>
      <c r="AC11" s="1"/>
      <c r="AD11" s="17"/>
      <c r="AE11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1" s="7"/>
      <c r="AG11" s="8"/>
      <c r="AH11" s="7"/>
    </row>
    <row r="12" spans="1:34" x14ac:dyDescent="0.3">
      <c r="A12" s="2" t="str">
        <f>IF(Table1[[#This Row],[Order Number]]&lt;&gt;"",ROWS($C$2:Table1[[#This Row],[Order Number]]),"")</f>
        <v/>
      </c>
      <c r="B12" s="28"/>
      <c r="C12" s="31"/>
      <c r="D12" s="48"/>
      <c r="E12" s="21" t="str">
        <f>LEFT(Table1[[#This Row],[IF MULTIPLE]],2)</f>
        <v/>
      </c>
      <c r="F12" s="17"/>
      <c r="G12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2" s="3"/>
      <c r="I12" s="26"/>
      <c r="J12" s="41"/>
      <c r="K12" s="40"/>
      <c r="M12" s="41"/>
      <c r="N12" s="43"/>
      <c r="O12" s="43"/>
      <c r="P12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2" s="4"/>
      <c r="R12" s="34"/>
      <c r="S12" s="4"/>
      <c r="T12" s="46"/>
      <c r="U12" s="1"/>
      <c r="V12" s="47"/>
      <c r="W12" s="47"/>
      <c r="X12" s="4"/>
      <c r="Y12" s="20"/>
      <c r="Z12" s="5"/>
      <c r="AA12" s="10"/>
      <c r="AB12" s="1"/>
      <c r="AC12" s="1"/>
      <c r="AD12" s="17"/>
      <c r="AE12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2" s="7"/>
      <c r="AG12" s="8"/>
      <c r="AH12" s="7"/>
    </row>
    <row r="13" spans="1:34" x14ac:dyDescent="0.3">
      <c r="A13" s="2" t="str">
        <f>IF(Table1[[#This Row],[Order Number]]&lt;&gt;"",ROWS($C$2:Table1[[#This Row],[Order Number]]),"")</f>
        <v/>
      </c>
      <c r="B13" s="28"/>
      <c r="C13" s="31"/>
      <c r="D13" s="48"/>
      <c r="E13" s="21" t="str">
        <f>LEFT(Table1[[#This Row],[IF MULTIPLE]],2)</f>
        <v/>
      </c>
      <c r="F13" s="17"/>
      <c r="G13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3" s="3"/>
      <c r="I13" s="26"/>
      <c r="J13" s="41"/>
      <c r="K13" s="40"/>
      <c r="M13" s="41"/>
      <c r="N13" s="43"/>
      <c r="O13" s="43"/>
      <c r="P13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3" s="4"/>
      <c r="R13" s="34"/>
      <c r="S13" s="4"/>
      <c r="T13" s="46"/>
      <c r="U13" s="1"/>
      <c r="V13" s="47"/>
      <c r="W13" s="47"/>
      <c r="X13" s="4"/>
      <c r="Y13" s="20"/>
      <c r="Z13" s="5"/>
      <c r="AA13" s="10"/>
      <c r="AB13" s="1"/>
      <c r="AC13" s="1"/>
      <c r="AD13" s="17"/>
      <c r="AE13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3" s="7"/>
      <c r="AG13" s="8"/>
      <c r="AH13" s="7"/>
    </row>
    <row r="14" spans="1:34" x14ac:dyDescent="0.3">
      <c r="A14" s="2" t="str">
        <f>IF(Table1[[#This Row],[Order Number]]&lt;&gt;"",ROWS($C$2:Table1[[#This Row],[Order Number]]),"")</f>
        <v/>
      </c>
      <c r="B14" s="28"/>
      <c r="C14" s="31"/>
      <c r="D14" s="48"/>
      <c r="E14" s="21" t="str">
        <f>LEFT(Table1[[#This Row],[IF MULTIPLE]],2)</f>
        <v/>
      </c>
      <c r="F14" s="17"/>
      <c r="G14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4" s="3"/>
      <c r="I14" s="26"/>
      <c r="J14" s="41"/>
      <c r="K14" s="40"/>
      <c r="M14" s="41"/>
      <c r="N14" s="43"/>
      <c r="O14" s="43"/>
      <c r="P14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4" s="4"/>
      <c r="R14" s="34"/>
      <c r="S14" s="4"/>
      <c r="T14" s="46"/>
      <c r="U14" s="1"/>
      <c r="V14" s="47"/>
      <c r="W14" s="47"/>
      <c r="X14" s="4"/>
      <c r="Y14" s="20"/>
      <c r="Z14" s="5"/>
      <c r="AA14" s="10"/>
      <c r="AB14" s="1"/>
      <c r="AC14" s="1"/>
      <c r="AD14" s="17"/>
      <c r="AE14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4" s="7"/>
      <c r="AG14" s="8"/>
      <c r="AH14" s="7"/>
    </row>
    <row r="15" spans="1:34" x14ac:dyDescent="0.3">
      <c r="A15" s="2" t="str">
        <f>IF(Table1[[#This Row],[Order Number]]&lt;&gt;"",ROWS($C$2:Table1[[#This Row],[Order Number]]),"")</f>
        <v/>
      </c>
      <c r="B15" s="28"/>
      <c r="C15" s="31"/>
      <c r="D15" s="48"/>
      <c r="E15" s="21" t="str">
        <f>LEFT(Table1[[#This Row],[IF MULTIPLE]],2)</f>
        <v/>
      </c>
      <c r="F15" s="17"/>
      <c r="G15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5" s="3"/>
      <c r="I15" s="26"/>
      <c r="J15" s="41"/>
      <c r="K15" s="40"/>
      <c r="M15" s="41"/>
      <c r="N15" s="43"/>
      <c r="O15" s="43"/>
      <c r="P15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5" s="4"/>
      <c r="R15" s="34"/>
      <c r="S15" s="4"/>
      <c r="T15" s="46"/>
      <c r="U15" s="1"/>
      <c r="V15" s="47"/>
      <c r="W15" s="47"/>
      <c r="X15" s="4"/>
      <c r="Y15" s="20"/>
      <c r="Z15" s="5"/>
      <c r="AA15" s="10"/>
      <c r="AB15" s="1"/>
      <c r="AC15" s="1"/>
      <c r="AD15" s="17"/>
      <c r="AE15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5" s="7"/>
      <c r="AG15" s="8"/>
      <c r="AH15" s="7"/>
    </row>
    <row r="16" spans="1:34" x14ac:dyDescent="0.3">
      <c r="A16" s="2" t="str">
        <f>IF(Table1[[#This Row],[Order Number]]&lt;&gt;"",ROWS($C$2:Table1[[#This Row],[Order Number]]),"")</f>
        <v/>
      </c>
      <c r="B16" s="28"/>
      <c r="C16" s="31"/>
      <c r="D16" s="48"/>
      <c r="E16" s="21" t="str">
        <f>LEFT(Table1[[#This Row],[IF MULTIPLE]],2)</f>
        <v/>
      </c>
      <c r="F16" s="17"/>
      <c r="G16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6" s="3"/>
      <c r="I16" s="26"/>
      <c r="J16" s="41"/>
      <c r="K16" s="40"/>
      <c r="M16" s="41"/>
      <c r="N16" s="43"/>
      <c r="O16" s="43"/>
      <c r="P16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6" s="4"/>
      <c r="R16" s="34"/>
      <c r="S16" s="4"/>
      <c r="T16" s="46"/>
      <c r="U16" s="1"/>
      <c r="V16" s="47"/>
      <c r="W16" s="47"/>
      <c r="X16" s="4"/>
      <c r="Y16" s="20"/>
      <c r="Z16" s="5"/>
      <c r="AA16" s="10"/>
      <c r="AB16" s="1"/>
      <c r="AC16" s="1"/>
      <c r="AD16" s="17"/>
      <c r="AE16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6" s="7"/>
      <c r="AG16" s="8"/>
      <c r="AH16" s="7"/>
    </row>
    <row r="17" spans="1:34" x14ac:dyDescent="0.3">
      <c r="A17" s="2" t="str">
        <f>IF(Table1[[#This Row],[Order Number]]&lt;&gt;"",ROWS($C$2:Table1[[#This Row],[Order Number]]),"")</f>
        <v/>
      </c>
      <c r="B17" s="28"/>
      <c r="C17" s="31"/>
      <c r="D17" s="48"/>
      <c r="E17" s="21" t="str">
        <f>LEFT(Table1[[#This Row],[IF MULTIPLE]],2)</f>
        <v/>
      </c>
      <c r="F17" s="17"/>
      <c r="G17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7" s="3"/>
      <c r="I17" s="26"/>
      <c r="J17" s="41"/>
      <c r="K17" s="40"/>
      <c r="M17" s="41"/>
      <c r="N17" s="43"/>
      <c r="O17" s="43"/>
      <c r="P17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7" s="4"/>
      <c r="R17" s="34"/>
      <c r="S17" s="4"/>
      <c r="T17" s="46"/>
      <c r="U17" s="1"/>
      <c r="V17" s="47"/>
      <c r="W17" s="47"/>
      <c r="X17" s="4"/>
      <c r="Y17" s="20"/>
      <c r="Z17" s="5"/>
      <c r="AA17" s="10"/>
      <c r="AB17" s="1"/>
      <c r="AC17" s="1"/>
      <c r="AD17" s="17"/>
      <c r="AE17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7" s="7"/>
      <c r="AG17" s="8"/>
      <c r="AH17" s="7"/>
    </row>
    <row r="18" spans="1:34" x14ac:dyDescent="0.3">
      <c r="A18" s="2" t="str">
        <f>IF(Table1[[#This Row],[Order Number]]&lt;&gt;"",ROWS($C$2:Table1[[#This Row],[Order Number]]),"")</f>
        <v/>
      </c>
      <c r="B18" s="28"/>
      <c r="C18" s="31"/>
      <c r="D18" s="48"/>
      <c r="E18" s="21" t="str">
        <f>LEFT(Table1[[#This Row],[IF MULTIPLE]],2)</f>
        <v/>
      </c>
      <c r="F18" s="17"/>
      <c r="G18" s="32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8" s="3"/>
      <c r="I18" s="26"/>
      <c r="J18" s="41"/>
      <c r="K18" s="40"/>
      <c r="M18" s="41"/>
      <c r="N18" s="43"/>
      <c r="O18" s="43"/>
      <c r="P18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8" s="4"/>
      <c r="R18" s="34"/>
      <c r="S18" s="4"/>
      <c r="T18" s="46"/>
      <c r="U18" s="1"/>
      <c r="V18" s="47"/>
      <c r="W18" s="47"/>
      <c r="X18" s="4"/>
      <c r="Y18" s="20"/>
      <c r="Z18" s="5"/>
      <c r="AA18" s="10"/>
      <c r="AB18" s="1"/>
      <c r="AC18" s="1"/>
      <c r="AD18" s="17"/>
      <c r="AE18" s="6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8" s="7"/>
      <c r="AG18" s="8"/>
      <c r="AH18" s="7"/>
    </row>
    <row r="19" spans="1:34" x14ac:dyDescent="0.3">
      <c r="A19" s="2" t="str">
        <f>IF(Table1[[#This Row],[Order Number]]&lt;&gt;"",ROWS($C$2:Table1[[#This Row],[Order Number]]),"")</f>
        <v/>
      </c>
      <c r="B19" s="28"/>
      <c r="C19" s="30"/>
      <c r="D19" s="48"/>
      <c r="E19" s="36" t="str">
        <f>LEFT(Table1[[#This Row],[IF MULTIPLE]],2)</f>
        <v/>
      </c>
      <c r="F19" s="24"/>
      <c r="G19" s="37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19" s="3"/>
      <c r="I19" s="26"/>
      <c r="J19" s="41"/>
      <c r="K19" s="40"/>
      <c r="M19" s="41"/>
      <c r="N19" s="43"/>
      <c r="O19" s="43"/>
      <c r="P19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19" s="4"/>
      <c r="R19" s="34"/>
      <c r="S19" s="4"/>
      <c r="T19" s="46"/>
      <c r="U19" s="1"/>
      <c r="V19" s="47"/>
      <c r="W19" s="47"/>
      <c r="X19" s="4"/>
      <c r="Y19" s="38"/>
      <c r="Z19" s="5"/>
      <c r="AA19" s="10"/>
      <c r="AB19" s="1"/>
      <c r="AC19" s="1"/>
      <c r="AD19" s="17"/>
      <c r="AE19" s="25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19" s="7"/>
      <c r="AG19" s="8"/>
      <c r="AH19" s="7"/>
    </row>
    <row r="20" spans="1:34" x14ac:dyDescent="0.3">
      <c r="A20" s="2" t="str">
        <f>IF(Table1[[#This Row],[Order Number]]&lt;&gt;"",ROWS($C$2:Table1[[#This Row],[Order Number]]),"")</f>
        <v/>
      </c>
      <c r="B20" s="28"/>
      <c r="C20" s="30"/>
      <c r="D20" s="48"/>
      <c r="E20" s="36" t="str">
        <f>LEFT(Table1[[#This Row],[IF MULTIPLE]],2)</f>
        <v/>
      </c>
      <c r="F20" s="24"/>
      <c r="G20" s="37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20" s="3"/>
      <c r="I20" s="26"/>
      <c r="J20" s="41"/>
      <c r="K20" s="40"/>
      <c r="M20" s="41"/>
      <c r="N20" s="43"/>
      <c r="O20" s="43"/>
      <c r="P20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20" s="4"/>
      <c r="R20" s="34"/>
      <c r="S20" s="4"/>
      <c r="T20" s="46"/>
      <c r="U20" s="1"/>
      <c r="V20" s="47"/>
      <c r="W20" s="47"/>
      <c r="X20" s="4"/>
      <c r="Y20" s="38"/>
      <c r="Z20" s="5"/>
      <c r="AA20" s="10"/>
      <c r="AB20" s="1"/>
      <c r="AC20" s="1"/>
      <c r="AD20" s="17"/>
      <c r="AE20" s="25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20" s="7"/>
      <c r="AG20" s="8"/>
      <c r="AH20" s="7"/>
    </row>
    <row r="21" spans="1:34" x14ac:dyDescent="0.3">
      <c r="A21" s="2" t="str">
        <f>IF(Table1[[#This Row],[Order Number]]&lt;&gt;"",ROWS($C$2:Table1[[#This Row],[Order Number]]),"")</f>
        <v/>
      </c>
      <c r="B21" s="28"/>
      <c r="C21" s="30"/>
      <c r="D21" s="48"/>
      <c r="E21" s="36" t="str">
        <f>LEFT(Table1[[#This Row],[IF MULTIPLE]],2)</f>
        <v/>
      </c>
      <c r="F21" s="24"/>
      <c r="G21" s="37" t="str">
        <f>IF(Table1[[#This Row],[Order Number]]&lt;&gt;"",IFERROR(IF(Table1[[#This Row],[Order Number]]&lt;&gt;"",INDEX(Table15[WARE HOUSE CODE],MATCH(Table1[[#This Row],[IF MULTIPLE]],Table15[IF MALTIPLE],0),1),""),"PLS FILL UP COLUMN-D"),"")</f>
        <v/>
      </c>
      <c r="H21" s="3"/>
      <c r="I21" s="26"/>
      <c r="J21" s="41"/>
      <c r="K21" s="40"/>
      <c r="M21" s="41"/>
      <c r="N21" s="43"/>
      <c r="O21" s="43"/>
      <c r="P21" s="39" t="str">
        <f>IF(Table1[[#This Row],[COMPOSITION-01]]="","PLS FILLUP COLUMN-J",IF(AND(Table1[[#This Row],[COMPOSITION-01]]&lt;&gt;"",Table1[[#This Row],[HS CODE-02]]="",Table1[[#This Row],[CAT-01]]&lt;&gt;"",Table1[[#This Row],[CAT-02]]=""),Table1[[#This Row],[COMPOSITION-01]]&amp;CHAR(10)&amp;" CAT: "&amp;Table1[[#This Row],[CAT-01]],IF(AND(Table1[[#This Row],[COMPOSITION-01]]&lt;&gt;"",Table1[[#This Row],[HS CODE-02]]&lt;&gt;"",Table1[[#This Row],[CAT-01]]&lt;&gt;"",Table1[[#This Row],[CAT-02]]&lt;&gt;""),Table1[[#This Row],[COMPOSITION-01]]&amp;CHAR(10)&amp;" CAT: "&amp;Table1[[#This Row],[CAT-01]]&amp;CHAR(10)&amp;" HS CODE: "&amp;Table1[[#This Row],[HS CODE-02]]&amp;CHAR(10)&amp;" CAT: "&amp;Table1[[#This Row],[CAT-02]],IF(AND(Table1[[#This Row],[COMPOSITION-01]]&lt;&gt;"",Table1[[#This Row],[HS CODE-02]]="",Table1[[#This Row],[CAT-01]]="",Table1[[#This Row],[CAT-02]]=""),Table1[[#This Row],[COMPOSITION-01]],""))))</f>
        <v>PLS FILLUP COLUMN-J</v>
      </c>
      <c r="Q21" s="4"/>
      <c r="R21" s="34"/>
      <c r="S21" s="4"/>
      <c r="T21" s="46"/>
      <c r="U21" s="1"/>
      <c r="V21" s="47"/>
      <c r="W21" s="47"/>
      <c r="X21" s="4"/>
      <c r="Y21" s="38"/>
      <c r="Z21" s="5"/>
      <c r="AA21" s="10"/>
      <c r="AB21" s="1"/>
      <c r="AC21" s="1"/>
      <c r="AD21" s="17"/>
      <c r="AE21" s="25" t="str">
        <f>IF(Table1[[#This Row],[LINE BREAK STATUS]]="Y",IF(Table1[[#This Row],[Order Number]]&lt;&gt;"","CONTRACT NO :      "&amp;CHAR(10)&amp;Table1[[#This Row],[S/C]]&amp;CHAR(10)&amp;"DT: "&amp;TEXT(Table1[[#This Row],[S/C DATE]],"DD-MM-YYYY")&amp;CHAR(10)&amp;"EXP:"&amp;Table1[[#This Row],[EXP No]]&amp;" "&amp;"DT:"&amp;TEXT(Table1[[#This Row],[Issue Date]],"DD-MM-YYYY"),""),IF(Table1[[#This Row],[LINE BREAK STATUS]]="N",IF(Table1[[#This Row],[Order Number]]&lt;&gt;"","S/C:"&amp;Table1[[#This Row],[S/C]]&amp;" "&amp;" DT:"&amp;TEXT(Table1[[#This Row],[S/C DATE]],"DD-MM-YYYY")&amp;" "&amp;"EXP:"&amp;Table1[[#This Row],[EXP No]]&amp;" "&amp;"DT:"&amp;TEXT(Table1[[#This Row],[Issue Date]],"DD-MM-YYYY"),""),IF(Table1[[#This Row],[LINE BREAK STATUS]]="","")))</f>
        <v/>
      </c>
      <c r="AF21" s="7"/>
      <c r="AG21" s="8"/>
      <c r="AH21" s="7"/>
    </row>
  </sheetData>
  <phoneticPr fontId="25" type="noConversion"/>
  <conditionalFormatting sqref="G2:G21">
    <cfRule type="containsText" dxfId="6" priority="2" operator="containsText" text="PLS FILL UP COLUMN-D">
      <formula>NOT(ISERROR(SEARCH("PLS FILL UP COLUMN-D",G2)))</formula>
    </cfRule>
  </conditionalFormatting>
  <conditionalFormatting sqref="P2:P21">
    <cfRule type="containsText" dxfId="5" priority="1" operator="containsText" text="PLS FILLUP COLUMN-J">
      <formula>NOT(ISERROR(SEARCH("PLS FILLUP COLUMN-J",P2)))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C789C76-B03D-423F-BC9B-76594E71A0C3}">
          <x14:formula1>
            <xm:f>'Default Exporter'!$D$3:$D$5</xm:f>
          </x14:formula1>
          <xm:sqref>B2:B21</xm:sqref>
        </x14:dataValidation>
        <x14:dataValidation type="list" allowBlank="1" showInputMessage="1" showErrorMessage="1" xr:uid="{200273CE-91CB-442E-8616-EEAC50F72A3B}">
          <x14:formula1>
            <xm:f>LIST!$B$2:$B$7</xm:f>
          </x14:formula1>
          <xm:sqref>R2:R21</xm:sqref>
        </x14:dataValidation>
        <x14:dataValidation type="list" allowBlank="1" showInputMessage="1" showErrorMessage="1" xr:uid="{0FFFC3A1-9F02-4F29-80CE-AC59AB18C574}">
          <x14:formula1>
            <xm:f>LIST!$G$2:$G$4</xm:f>
          </x14:formula1>
          <xm:sqref>AD2:AD21</xm:sqref>
        </x14:dataValidation>
        <x14:dataValidation type="list" allowBlank="1" showInputMessage="1" showErrorMessage="1" xr:uid="{96931782-7C56-44D2-9084-ACEAEAEA3FBD}">
          <x14:formula1>
            <xm:f>LIST!$J$2:$J$4</xm:f>
          </x14:formula1>
          <xm:sqref>V2:V21</xm:sqref>
        </x14:dataValidation>
        <x14:dataValidation type="list" allowBlank="1" showInputMessage="1" showErrorMessage="1" xr:uid="{F148D842-EA72-41AD-B0A8-BA048748BC01}">
          <x14:formula1>
            <xm:f>LIST!$M$2:$M$5</xm:f>
          </x14:formula1>
          <xm:sqref>W2:W21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E6FF-EF95-4C35-95E5-958A0933301F}">
  <dimension ref="C1:D5"/>
  <sheetViews>
    <sheetView workbookViewId="0">
      <selection activeCell="D3" sqref="D3"/>
    </sheetView>
  </sheetViews>
  <sheetFormatPr defaultRowHeight="14.4" x14ac:dyDescent="0.3"/>
  <cols>
    <col min="4" max="4" width="135.33203125" bestFit="1" customWidth="1"/>
  </cols>
  <sheetData>
    <row r="1" spans="3:4" x14ac:dyDescent="0.3">
      <c r="C1" t="s">
        <v>56</v>
      </c>
      <c r="D1" t="s">
        <v>192</v>
      </c>
    </row>
    <row r="3" spans="3:4" ht="86.4" x14ac:dyDescent="0.3">
      <c r="C3">
        <v>1</v>
      </c>
      <c r="D3" s="29" t="s">
        <v>193</v>
      </c>
    </row>
    <row r="4" spans="3:4" ht="72" x14ac:dyDescent="0.3">
      <c r="C4">
        <v>2</v>
      </c>
      <c r="D4" s="29" t="s">
        <v>195</v>
      </c>
    </row>
    <row r="5" spans="3:4" x14ac:dyDescent="0.3">
      <c r="D5" t="s">
        <v>224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F4E7-DC11-4941-A638-34E1E55CD8A4}">
  <sheetPr>
    <tabColor rgb="FF66FF66"/>
  </sheetPr>
  <dimension ref="A1:AG21"/>
  <sheetViews>
    <sheetView topLeftCell="Z1" zoomScaleNormal="100" workbookViewId="0">
      <selection activeCell="AC16" sqref="AC16"/>
    </sheetView>
  </sheetViews>
  <sheetFormatPr defaultRowHeight="14.4" x14ac:dyDescent="0.3"/>
  <cols>
    <col min="1" max="1" width="11" bestFit="1" customWidth="1"/>
    <col min="2" max="2" width="29.21875" customWidth="1"/>
    <col min="3" max="3" width="14" customWidth="1"/>
    <col min="4" max="4" width="14.109375" customWidth="1"/>
    <col min="5" max="5" width="15" customWidth="1"/>
    <col min="6" max="6" width="12" customWidth="1"/>
    <col min="7" max="7" width="20" bestFit="1" customWidth="1"/>
    <col min="8" max="8" width="14.21875" customWidth="1"/>
    <col min="9" max="9" width="12.109375" customWidth="1"/>
    <col min="10" max="10" width="15.88671875" customWidth="1"/>
    <col min="11" max="11" width="21.6640625" customWidth="1"/>
    <col min="12" max="13" width="13.44140625" customWidth="1"/>
    <col min="14" max="14" width="12.109375" customWidth="1"/>
    <col min="15" max="15" width="26.5546875" customWidth="1"/>
    <col min="16" max="16" width="15.44140625" bestFit="1" customWidth="1"/>
    <col min="17" max="17" width="13.33203125" customWidth="1"/>
    <col min="18" max="19" width="18.44140625" customWidth="1"/>
    <col min="20" max="22" width="19.109375" customWidth="1"/>
    <col min="23" max="23" width="16.77734375" bestFit="1" customWidth="1"/>
    <col min="24" max="24" width="16.21875" customWidth="1"/>
    <col min="25" max="25" width="16.21875" bestFit="1" customWidth="1"/>
    <col min="26" max="26" width="11.33203125" customWidth="1"/>
    <col min="27" max="27" width="14.109375" customWidth="1"/>
    <col min="28" max="28" width="24.88671875" customWidth="1"/>
    <col min="29" max="29" width="12.88671875" customWidth="1"/>
    <col min="30" max="30" width="35.109375" customWidth="1"/>
    <col min="31" max="31" width="10.6640625" bestFit="1" customWidth="1"/>
    <col min="32" max="32" width="66.6640625" bestFit="1" customWidth="1"/>
    <col min="33" max="33" width="16.5546875" bestFit="1" customWidth="1"/>
  </cols>
  <sheetData>
    <row r="1" spans="1:33" ht="34.799999999999997" customHeight="1" x14ac:dyDescent="0.3">
      <c r="A1" s="11" t="s">
        <v>0</v>
      </c>
      <c r="B1" s="27" t="s">
        <v>192</v>
      </c>
      <c r="C1" s="12" t="s">
        <v>1</v>
      </c>
      <c r="D1" s="44" t="s">
        <v>180</v>
      </c>
      <c r="E1" s="11" t="s">
        <v>2</v>
      </c>
      <c r="F1" s="13" t="s">
        <v>3</v>
      </c>
      <c r="G1" s="11" t="s">
        <v>4</v>
      </c>
      <c r="H1" s="14" t="s">
        <v>5</v>
      </c>
      <c r="I1" s="12" t="s">
        <v>6</v>
      </c>
      <c r="J1" s="35" t="s">
        <v>211</v>
      </c>
      <c r="K1" s="12" t="s">
        <v>203</v>
      </c>
      <c r="L1" s="35" t="s">
        <v>204</v>
      </c>
      <c r="M1" s="42" t="s">
        <v>220</v>
      </c>
      <c r="N1" s="42" t="s">
        <v>205</v>
      </c>
      <c r="O1" s="11" t="s">
        <v>7</v>
      </c>
      <c r="P1" s="12" t="s">
        <v>8</v>
      </c>
      <c r="Q1" s="33" t="s">
        <v>196</v>
      </c>
      <c r="R1" s="12" t="s">
        <v>9</v>
      </c>
      <c r="S1" s="35" t="s">
        <v>14</v>
      </c>
      <c r="T1" s="13" t="s">
        <v>209</v>
      </c>
      <c r="U1" s="33" t="s">
        <v>212</v>
      </c>
      <c r="V1" s="33" t="s">
        <v>215</v>
      </c>
      <c r="W1" s="12" t="s">
        <v>10</v>
      </c>
      <c r="X1" s="12" t="s">
        <v>11</v>
      </c>
      <c r="Y1" s="9" t="s">
        <v>12</v>
      </c>
      <c r="Z1" s="12" t="s">
        <v>13</v>
      </c>
      <c r="AA1" s="13" t="s">
        <v>23</v>
      </c>
      <c r="AB1" s="13" t="s">
        <v>21</v>
      </c>
      <c r="AC1" s="13" t="s">
        <v>206</v>
      </c>
      <c r="AD1" s="11" t="s">
        <v>15</v>
      </c>
      <c r="AE1" s="15" t="s">
        <v>16</v>
      </c>
      <c r="AF1" s="16" t="s">
        <v>17</v>
      </c>
      <c r="AG1" s="15" t="s">
        <v>18</v>
      </c>
    </row>
    <row r="2" spans="1:33" x14ac:dyDescent="0.3">
      <c r="A2" s="2">
        <f>IF(Table111[[#This Row],[Order Number]]&lt;&gt;"",ROWS($C$2:Table111[[#This Row],[Order Number]]),"")</f>
        <v>1</v>
      </c>
      <c r="B2" s="28"/>
      <c r="C2" s="31">
        <v>249828</v>
      </c>
      <c r="D2" s="45" t="s">
        <v>136</v>
      </c>
      <c r="E2" s="21" t="str">
        <f>LEFT(Table111[[#This Row],[IF MULTIPLE]],2)</f>
        <v>TW</v>
      </c>
      <c r="F2" s="17">
        <v>188</v>
      </c>
      <c r="G2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>TWW155</v>
      </c>
      <c r="H2" s="3" t="s">
        <v>225</v>
      </c>
      <c r="I2" s="26">
        <v>45645</v>
      </c>
      <c r="J2" s="41"/>
      <c r="K2" s="40" t="s">
        <v>221</v>
      </c>
      <c r="L2" s="41">
        <v>65</v>
      </c>
      <c r="M2" s="43">
        <v>62121000</v>
      </c>
      <c r="N2" s="43">
        <v>45</v>
      </c>
      <c r="O2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100%BCI COTTON
 CAT: 65
 HS CODE: 62121000
 CAT: 45</v>
      </c>
      <c r="P2" s="4" t="s">
        <v>222</v>
      </c>
      <c r="Q2" s="34" t="s">
        <v>197</v>
      </c>
      <c r="R2" s="4" t="s">
        <v>20</v>
      </c>
      <c r="S2" s="46" t="s">
        <v>223</v>
      </c>
      <c r="T2" s="1" t="s">
        <v>230</v>
      </c>
      <c r="U2" s="47" t="s">
        <v>194</v>
      </c>
      <c r="V2" s="47" t="s">
        <v>216</v>
      </c>
      <c r="W2" s="4" t="s">
        <v>202</v>
      </c>
      <c r="X2" s="20">
        <v>45638</v>
      </c>
      <c r="Y2" s="5" t="s">
        <v>210</v>
      </c>
      <c r="Z2" s="10">
        <v>45638</v>
      </c>
      <c r="AA2" s="1"/>
      <c r="AB2" s="1"/>
      <c r="AC2" s="17" t="s">
        <v>207</v>
      </c>
      <c r="AD2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>CONTRACT NO :      
AGL/H&amp;M/95/2024
DT: 12-12-2024
EXP:1886-200000-2024 DT:12-12-2024</v>
      </c>
      <c r="AE2" s="7"/>
      <c r="AF2" s="8"/>
      <c r="AG2" s="7"/>
    </row>
    <row r="3" spans="1:33" x14ac:dyDescent="0.3">
      <c r="A3" s="2">
        <f>IF(Table111[[#This Row],[Order Number]]&lt;&gt;"",ROWS($C$2:Table111[[#This Row],[Order Number]]),"")</f>
        <v>2</v>
      </c>
      <c r="B3" s="28"/>
      <c r="C3" s="31">
        <v>249828</v>
      </c>
      <c r="D3" s="45" t="s">
        <v>106</v>
      </c>
      <c r="E3" s="21" t="str">
        <f>LEFT(Table111[[#This Row],[IF MULTIPLE]],2)</f>
        <v>KR</v>
      </c>
      <c r="F3" s="17">
        <v>258</v>
      </c>
      <c r="G3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>KRW057</v>
      </c>
      <c r="H3" s="3" t="s">
        <v>226</v>
      </c>
      <c r="I3" s="26">
        <v>45645</v>
      </c>
      <c r="J3" s="41">
        <v>226524</v>
      </c>
      <c r="K3" s="40" t="s">
        <v>221</v>
      </c>
      <c r="L3" s="41">
        <v>75</v>
      </c>
      <c r="M3" s="43">
        <v>61111000</v>
      </c>
      <c r="N3" s="43">
        <v>35</v>
      </c>
      <c r="O3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100%BCI COTTON
 CAT: 75
 HS CODE: 61111000
 CAT: 35</v>
      </c>
      <c r="P3" s="4"/>
      <c r="Q3" s="34" t="s">
        <v>197</v>
      </c>
      <c r="R3" s="4" t="s">
        <v>20</v>
      </c>
      <c r="S3" s="46" t="s">
        <v>223</v>
      </c>
      <c r="T3" s="1" t="s">
        <v>231</v>
      </c>
      <c r="U3" s="47" t="s">
        <v>213</v>
      </c>
      <c r="V3" s="47" t="s">
        <v>217</v>
      </c>
      <c r="W3" s="4" t="s">
        <v>202</v>
      </c>
      <c r="X3" s="20">
        <v>45638</v>
      </c>
      <c r="Y3" s="5" t="s">
        <v>234</v>
      </c>
      <c r="Z3" s="10">
        <v>45638</v>
      </c>
      <c r="AA3" s="1"/>
      <c r="AB3" s="1"/>
      <c r="AC3" s="17" t="s">
        <v>208</v>
      </c>
      <c r="AD3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>S/C:AGL/H&amp;M/95/2024  DT:12-12-2024 EXP:1886-200001-2025 DT:12-12-2024</v>
      </c>
      <c r="AE3" s="7"/>
      <c r="AF3" s="8"/>
      <c r="AG3" s="7"/>
    </row>
    <row r="4" spans="1:33" x14ac:dyDescent="0.3">
      <c r="A4" s="2">
        <f>IF(Table111[[#This Row],[Order Number]]&lt;&gt;"",ROWS($C$2:Table111[[#This Row],[Order Number]]),"")</f>
        <v>3</v>
      </c>
      <c r="B4" s="28"/>
      <c r="C4" s="31">
        <v>249828</v>
      </c>
      <c r="D4" s="45" t="s">
        <v>176</v>
      </c>
      <c r="E4" s="21" t="str">
        <f>LEFT(Table111[[#This Row],[IF MULTIPLE]],2)</f>
        <v>VN</v>
      </c>
      <c r="F4" s="17">
        <v>35</v>
      </c>
      <c r="G4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>VNW221</v>
      </c>
      <c r="H4" s="3" t="s">
        <v>227</v>
      </c>
      <c r="I4" s="26">
        <v>45645</v>
      </c>
      <c r="J4" s="41"/>
      <c r="K4" s="40" t="s">
        <v>221</v>
      </c>
      <c r="L4" s="41">
        <v>85</v>
      </c>
      <c r="M4" s="43">
        <v>12345678</v>
      </c>
      <c r="N4" s="43">
        <v>25</v>
      </c>
      <c r="O4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100%BCI COTTON
 CAT: 85
 HS CODE: 12345678
 CAT: 25</v>
      </c>
      <c r="P4" s="4"/>
      <c r="Q4" s="34" t="s">
        <v>197</v>
      </c>
      <c r="R4" s="4" t="s">
        <v>20</v>
      </c>
      <c r="S4" s="46" t="s">
        <v>223</v>
      </c>
      <c r="T4" s="1" t="s">
        <v>232</v>
      </c>
      <c r="U4" s="47" t="s">
        <v>214</v>
      </c>
      <c r="V4" s="47" t="s">
        <v>218</v>
      </c>
      <c r="W4" s="4" t="s">
        <v>202</v>
      </c>
      <c r="X4" s="20">
        <v>45638</v>
      </c>
      <c r="Y4" s="5" t="s">
        <v>235</v>
      </c>
      <c r="Z4" s="10">
        <v>45638</v>
      </c>
      <c r="AA4" s="1"/>
      <c r="AB4" s="1"/>
      <c r="AC4" s="17" t="s">
        <v>207</v>
      </c>
      <c r="AD4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>CONTRACT NO :      
AGL/H&amp;M/95/2024
DT: 12-12-2024
EXP:1886-200002-2026 DT:12-12-2024</v>
      </c>
      <c r="AE4" s="7"/>
      <c r="AF4" s="8"/>
      <c r="AG4" s="7"/>
    </row>
    <row r="5" spans="1:33" x14ac:dyDescent="0.3">
      <c r="A5" s="2">
        <f>IF(Table111[[#This Row],[Order Number]]&lt;&gt;"",ROWS($C$2:Table111[[#This Row],[Order Number]]),"")</f>
        <v>4</v>
      </c>
      <c r="B5" s="28"/>
      <c r="C5" s="31">
        <v>249828</v>
      </c>
      <c r="D5" s="45" t="s">
        <v>114</v>
      </c>
      <c r="E5" s="21" t="str">
        <f>LEFT(Table111[[#This Row],[IF MULTIPLE]],2)</f>
        <v>MY</v>
      </c>
      <c r="F5" s="17">
        <v>966</v>
      </c>
      <c r="G5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>MYW069</v>
      </c>
      <c r="H5" s="3" t="s">
        <v>228</v>
      </c>
      <c r="I5" s="26">
        <v>45645</v>
      </c>
      <c r="J5" s="41"/>
      <c r="K5" s="40" t="s">
        <v>229</v>
      </c>
      <c r="L5" s="41">
        <v>95</v>
      </c>
      <c r="M5" s="43">
        <v>9101112</v>
      </c>
      <c r="N5" s="43">
        <v>15</v>
      </c>
      <c r="O5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48%RECYCLED POLYESTER,52%BCI COTTON
 CAT: 95
 HS CODE: 9101112
 CAT: 15</v>
      </c>
      <c r="P5" s="4"/>
      <c r="Q5" s="34" t="s">
        <v>197</v>
      </c>
      <c r="R5" s="4" t="s">
        <v>20</v>
      </c>
      <c r="S5" s="46" t="s">
        <v>223</v>
      </c>
      <c r="T5" s="1" t="s">
        <v>233</v>
      </c>
      <c r="U5" s="47" t="s">
        <v>194</v>
      </c>
      <c r="V5" s="47" t="s">
        <v>219</v>
      </c>
      <c r="W5" s="4" t="s">
        <v>202</v>
      </c>
      <c r="X5" s="20">
        <v>45638</v>
      </c>
      <c r="Y5" s="5" t="s">
        <v>236</v>
      </c>
      <c r="Z5" s="10">
        <v>45638</v>
      </c>
      <c r="AA5" s="1"/>
      <c r="AB5" s="1"/>
      <c r="AC5" s="17" t="s">
        <v>208</v>
      </c>
      <c r="AD5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>S/C:AGL/H&amp;M/95/2024  DT:12-12-2024 EXP:1886-200003-2027 DT:12-12-2024</v>
      </c>
      <c r="AE5" s="7"/>
      <c r="AF5" s="8"/>
      <c r="AG5" s="7"/>
    </row>
    <row r="6" spans="1:33" x14ac:dyDescent="0.3">
      <c r="A6" s="2" t="str">
        <f>IF(Table111[[#This Row],[Order Number]]&lt;&gt;"",ROWS($C$2:Table111[[#This Row],[Order Number]]),"")</f>
        <v/>
      </c>
      <c r="B6" s="28"/>
      <c r="C6" s="31"/>
      <c r="D6" s="45"/>
      <c r="E6" s="21" t="str">
        <f>LEFT(Table111[[#This Row],[IF MULTIPLE]],2)</f>
        <v/>
      </c>
      <c r="F6" s="17"/>
      <c r="G6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6" s="3"/>
      <c r="I6" s="26"/>
      <c r="J6" s="41"/>
      <c r="K6" s="40"/>
      <c r="L6" s="41"/>
      <c r="M6" s="43"/>
      <c r="N6" s="43"/>
      <c r="O6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6" s="4"/>
      <c r="Q6" s="34" t="s">
        <v>197</v>
      </c>
      <c r="R6" s="4"/>
      <c r="S6" s="46"/>
      <c r="T6" s="1"/>
      <c r="U6" s="47"/>
      <c r="V6" s="47"/>
      <c r="W6" s="4"/>
      <c r="X6" s="20"/>
      <c r="Y6" s="5"/>
      <c r="Z6" s="10"/>
      <c r="AA6" s="1"/>
      <c r="AB6" s="1"/>
      <c r="AC6" s="17"/>
      <c r="AD6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6" s="7"/>
      <c r="AF6" s="8"/>
      <c r="AG6" s="7"/>
    </row>
    <row r="7" spans="1:33" x14ac:dyDescent="0.3">
      <c r="A7" s="2" t="str">
        <f>IF(Table111[[#This Row],[Order Number]]&lt;&gt;"",ROWS($C$2:Table111[[#This Row],[Order Number]]),"")</f>
        <v/>
      </c>
      <c r="B7" s="28"/>
      <c r="C7" s="31"/>
      <c r="D7" s="45"/>
      <c r="E7" s="21" t="str">
        <f>LEFT(Table111[[#This Row],[IF MULTIPLE]],2)</f>
        <v/>
      </c>
      <c r="F7" s="17"/>
      <c r="G7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7" s="3"/>
      <c r="I7" s="26"/>
      <c r="J7" s="41"/>
      <c r="K7" s="40"/>
      <c r="L7" s="41"/>
      <c r="M7" s="43"/>
      <c r="N7" s="43"/>
      <c r="O7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7" s="4"/>
      <c r="Q7" s="34" t="s">
        <v>197</v>
      </c>
      <c r="R7" s="4"/>
      <c r="S7" s="46"/>
      <c r="T7" s="1"/>
      <c r="U7" s="47"/>
      <c r="V7" s="47"/>
      <c r="W7" s="4"/>
      <c r="X7" s="20"/>
      <c r="Y7" s="5"/>
      <c r="Z7" s="10"/>
      <c r="AA7" s="1"/>
      <c r="AB7" s="1"/>
      <c r="AC7" s="17"/>
      <c r="AD7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7" s="7"/>
      <c r="AF7" s="8"/>
      <c r="AG7" s="7"/>
    </row>
    <row r="8" spans="1:33" x14ac:dyDescent="0.3">
      <c r="A8" s="2" t="str">
        <f>IF(Table111[[#This Row],[Order Number]]&lt;&gt;"",ROWS($C$2:Table111[[#This Row],[Order Number]]),"")</f>
        <v/>
      </c>
      <c r="B8" s="28"/>
      <c r="C8" s="31"/>
      <c r="D8" s="45"/>
      <c r="E8" s="21" t="str">
        <f>LEFT(Table111[[#This Row],[IF MULTIPLE]],2)</f>
        <v/>
      </c>
      <c r="F8" s="17"/>
      <c r="G8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8" s="3"/>
      <c r="I8" s="26"/>
      <c r="J8" s="41"/>
      <c r="K8" s="40"/>
      <c r="L8" s="41"/>
      <c r="M8" s="43"/>
      <c r="N8" s="43"/>
      <c r="O8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8" s="4"/>
      <c r="Q8" s="34" t="s">
        <v>197</v>
      </c>
      <c r="R8" s="4"/>
      <c r="S8" s="46"/>
      <c r="T8" s="1"/>
      <c r="U8" s="47"/>
      <c r="V8" s="47"/>
      <c r="W8" s="4"/>
      <c r="X8" s="20"/>
      <c r="Y8" s="5"/>
      <c r="Z8" s="10"/>
      <c r="AA8" s="1"/>
      <c r="AB8" s="1"/>
      <c r="AC8" s="17"/>
      <c r="AD8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8" s="7"/>
      <c r="AF8" s="8"/>
      <c r="AG8" s="7"/>
    </row>
    <row r="9" spans="1:33" x14ac:dyDescent="0.3">
      <c r="A9" s="2" t="str">
        <f>IF(Table111[[#This Row],[Order Number]]&lt;&gt;"",ROWS($C$2:Table111[[#This Row],[Order Number]]),"")</f>
        <v/>
      </c>
      <c r="B9" s="28"/>
      <c r="C9" s="31"/>
      <c r="D9" s="45"/>
      <c r="E9" s="21" t="str">
        <f>LEFT(Table111[[#This Row],[IF MULTIPLE]],2)</f>
        <v/>
      </c>
      <c r="F9" s="17"/>
      <c r="G9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9" s="3"/>
      <c r="I9" s="26"/>
      <c r="J9" s="41"/>
      <c r="K9" s="40"/>
      <c r="L9" s="41"/>
      <c r="M9" s="43"/>
      <c r="N9" s="43"/>
      <c r="O9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9" s="4"/>
      <c r="Q9" s="34" t="s">
        <v>197</v>
      </c>
      <c r="R9" s="4"/>
      <c r="S9" s="46"/>
      <c r="T9" s="1"/>
      <c r="U9" s="47"/>
      <c r="V9" s="47"/>
      <c r="W9" s="4"/>
      <c r="X9" s="20"/>
      <c r="Y9" s="5"/>
      <c r="Z9" s="10"/>
      <c r="AA9" s="1"/>
      <c r="AB9" s="1"/>
      <c r="AC9" s="17"/>
      <c r="AD9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9" s="7"/>
      <c r="AF9" s="8"/>
      <c r="AG9" s="7"/>
    </row>
    <row r="10" spans="1:33" x14ac:dyDescent="0.3">
      <c r="A10" s="2" t="str">
        <f>IF(Table111[[#This Row],[Order Number]]&lt;&gt;"",ROWS($C$2:Table111[[#This Row],[Order Number]]),"")</f>
        <v/>
      </c>
      <c r="B10" s="28"/>
      <c r="C10" s="31"/>
      <c r="D10" s="45"/>
      <c r="E10" s="21" t="str">
        <f>LEFT(Table111[[#This Row],[IF MULTIPLE]],2)</f>
        <v/>
      </c>
      <c r="F10" s="17"/>
      <c r="G10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0" s="3"/>
      <c r="I10" s="26"/>
      <c r="J10" s="41"/>
      <c r="K10" s="40"/>
      <c r="L10" s="41"/>
      <c r="M10" s="43"/>
      <c r="N10" s="43"/>
      <c r="O10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0" s="4"/>
      <c r="Q10" s="34" t="s">
        <v>197</v>
      </c>
      <c r="R10" s="4"/>
      <c r="S10" s="46"/>
      <c r="T10" s="1"/>
      <c r="U10" s="47"/>
      <c r="V10" s="47"/>
      <c r="W10" s="4"/>
      <c r="X10" s="20"/>
      <c r="Y10" s="5"/>
      <c r="Z10" s="10"/>
      <c r="AA10" s="1"/>
      <c r="AB10" s="1"/>
      <c r="AC10" s="17"/>
      <c r="AD10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0" s="7"/>
      <c r="AF10" s="8"/>
      <c r="AG10" s="7"/>
    </row>
    <row r="11" spans="1:33" x14ac:dyDescent="0.3">
      <c r="A11" s="2" t="str">
        <f>IF(Table111[[#This Row],[Order Number]]&lt;&gt;"",ROWS($C$2:Table111[[#This Row],[Order Number]]),"")</f>
        <v/>
      </c>
      <c r="B11" s="28"/>
      <c r="C11" s="31"/>
      <c r="D11" s="45"/>
      <c r="E11" s="21" t="str">
        <f>LEFT(Table111[[#This Row],[IF MULTIPLE]],2)</f>
        <v/>
      </c>
      <c r="F11" s="17"/>
      <c r="G11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1" s="3"/>
      <c r="I11" s="26"/>
      <c r="J11" s="41"/>
      <c r="K11" s="40"/>
      <c r="L11" s="41"/>
      <c r="M11" s="43"/>
      <c r="N11" s="43"/>
      <c r="O11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1" s="4"/>
      <c r="Q11" s="34" t="s">
        <v>197</v>
      </c>
      <c r="R11" s="4"/>
      <c r="S11" s="46"/>
      <c r="T11" s="1"/>
      <c r="U11" s="47"/>
      <c r="V11" s="47"/>
      <c r="W11" s="4"/>
      <c r="X11" s="20"/>
      <c r="Y11" s="5"/>
      <c r="Z11" s="10"/>
      <c r="AA11" s="1"/>
      <c r="AB11" s="1"/>
      <c r="AC11" s="17"/>
      <c r="AD11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1" s="7"/>
      <c r="AF11" s="8"/>
      <c r="AG11" s="7"/>
    </row>
    <row r="12" spans="1:33" x14ac:dyDescent="0.3">
      <c r="A12" s="2" t="str">
        <f>IF(Table111[[#This Row],[Order Number]]&lt;&gt;"",ROWS($C$2:Table111[[#This Row],[Order Number]]),"")</f>
        <v/>
      </c>
      <c r="B12" s="28"/>
      <c r="C12" s="31"/>
      <c r="D12" s="45"/>
      <c r="E12" s="21" t="str">
        <f>LEFT(Table111[[#This Row],[IF MULTIPLE]],2)</f>
        <v/>
      </c>
      <c r="F12" s="17"/>
      <c r="G12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2" s="3"/>
      <c r="I12" s="26"/>
      <c r="J12" s="41"/>
      <c r="K12" s="40"/>
      <c r="L12" s="41"/>
      <c r="M12" s="43"/>
      <c r="N12" s="43"/>
      <c r="O12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2" s="4"/>
      <c r="Q12" s="34" t="s">
        <v>197</v>
      </c>
      <c r="R12" s="4"/>
      <c r="S12" s="46"/>
      <c r="T12" s="1"/>
      <c r="U12" s="47"/>
      <c r="V12" s="47"/>
      <c r="W12" s="4"/>
      <c r="X12" s="20"/>
      <c r="Y12" s="5"/>
      <c r="Z12" s="10"/>
      <c r="AA12" s="1"/>
      <c r="AB12" s="1"/>
      <c r="AC12" s="17"/>
      <c r="AD12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2" s="7"/>
      <c r="AF12" s="8"/>
      <c r="AG12" s="7"/>
    </row>
    <row r="13" spans="1:33" x14ac:dyDescent="0.3">
      <c r="A13" s="2" t="str">
        <f>IF(Table111[[#This Row],[Order Number]]&lt;&gt;"",ROWS($C$2:Table111[[#This Row],[Order Number]]),"")</f>
        <v/>
      </c>
      <c r="B13" s="28"/>
      <c r="C13" s="31"/>
      <c r="D13" s="45"/>
      <c r="E13" s="21" t="str">
        <f>LEFT(Table111[[#This Row],[IF MULTIPLE]],2)</f>
        <v/>
      </c>
      <c r="F13" s="17"/>
      <c r="G13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3" s="3"/>
      <c r="I13" s="26"/>
      <c r="J13" s="41"/>
      <c r="K13" s="40"/>
      <c r="L13" s="41"/>
      <c r="M13" s="43"/>
      <c r="N13" s="43"/>
      <c r="O13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3" s="4"/>
      <c r="Q13" s="34" t="s">
        <v>197</v>
      </c>
      <c r="R13" s="4"/>
      <c r="S13" s="46"/>
      <c r="T13" s="1"/>
      <c r="U13" s="47"/>
      <c r="V13" s="47"/>
      <c r="W13" s="4"/>
      <c r="X13" s="20"/>
      <c r="Y13" s="5"/>
      <c r="Z13" s="10"/>
      <c r="AA13" s="1"/>
      <c r="AB13" s="1"/>
      <c r="AC13" s="17"/>
      <c r="AD13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3" s="7"/>
      <c r="AF13" s="8"/>
      <c r="AG13" s="7"/>
    </row>
    <row r="14" spans="1:33" x14ac:dyDescent="0.3">
      <c r="A14" s="2" t="str">
        <f>IF(Table111[[#This Row],[Order Number]]&lt;&gt;"",ROWS($C$2:Table111[[#This Row],[Order Number]]),"")</f>
        <v/>
      </c>
      <c r="B14" s="28"/>
      <c r="C14" s="31"/>
      <c r="D14" s="45"/>
      <c r="E14" s="21" t="str">
        <f>LEFT(Table111[[#This Row],[IF MULTIPLE]],2)</f>
        <v/>
      </c>
      <c r="F14" s="17"/>
      <c r="G14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4" s="3"/>
      <c r="I14" s="26"/>
      <c r="J14" s="41"/>
      <c r="K14" s="40"/>
      <c r="L14" s="41"/>
      <c r="M14" s="43"/>
      <c r="N14" s="43"/>
      <c r="O14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4" s="4"/>
      <c r="Q14" s="34" t="s">
        <v>197</v>
      </c>
      <c r="R14" s="4"/>
      <c r="S14" s="46"/>
      <c r="T14" s="1"/>
      <c r="U14" s="47"/>
      <c r="V14" s="47"/>
      <c r="W14" s="4"/>
      <c r="X14" s="20"/>
      <c r="Y14" s="5"/>
      <c r="Z14" s="10"/>
      <c r="AA14" s="1"/>
      <c r="AB14" s="1"/>
      <c r="AC14" s="17"/>
      <c r="AD14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4" s="7"/>
      <c r="AF14" s="8"/>
      <c r="AG14" s="7"/>
    </row>
    <row r="15" spans="1:33" x14ac:dyDescent="0.3">
      <c r="A15" s="2" t="str">
        <f>IF(Table111[[#This Row],[Order Number]]&lt;&gt;"",ROWS($C$2:Table111[[#This Row],[Order Number]]),"")</f>
        <v/>
      </c>
      <c r="B15" s="28"/>
      <c r="C15" s="31"/>
      <c r="D15" s="45"/>
      <c r="E15" s="21" t="str">
        <f>LEFT(Table111[[#This Row],[IF MULTIPLE]],2)</f>
        <v/>
      </c>
      <c r="F15" s="17"/>
      <c r="G15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5" s="3"/>
      <c r="I15" s="26"/>
      <c r="J15" s="41"/>
      <c r="K15" s="40"/>
      <c r="L15" s="41"/>
      <c r="M15" s="43"/>
      <c r="N15" s="43"/>
      <c r="O15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5" s="4"/>
      <c r="Q15" s="34" t="s">
        <v>197</v>
      </c>
      <c r="R15" s="4"/>
      <c r="S15" s="46"/>
      <c r="T15" s="1"/>
      <c r="U15" s="47"/>
      <c r="V15" s="47"/>
      <c r="W15" s="4"/>
      <c r="X15" s="20"/>
      <c r="Y15" s="5"/>
      <c r="Z15" s="10"/>
      <c r="AA15" s="1"/>
      <c r="AB15" s="1"/>
      <c r="AC15" s="17"/>
      <c r="AD15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5" s="7"/>
      <c r="AF15" s="8"/>
      <c r="AG15" s="7"/>
    </row>
    <row r="16" spans="1:33" x14ac:dyDescent="0.3">
      <c r="A16" s="2" t="str">
        <f>IF(Table111[[#This Row],[Order Number]]&lt;&gt;"",ROWS($C$2:Table111[[#This Row],[Order Number]]),"")</f>
        <v/>
      </c>
      <c r="B16" s="28"/>
      <c r="C16" s="31"/>
      <c r="D16" s="45"/>
      <c r="E16" s="21" t="str">
        <f>LEFT(Table111[[#This Row],[IF MULTIPLE]],2)</f>
        <v/>
      </c>
      <c r="F16" s="17"/>
      <c r="G16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6" s="3"/>
      <c r="I16" s="26"/>
      <c r="J16" s="41"/>
      <c r="K16" s="40"/>
      <c r="L16" s="41"/>
      <c r="M16" s="43"/>
      <c r="N16" s="43"/>
      <c r="O16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6" s="4"/>
      <c r="Q16" s="34" t="s">
        <v>197</v>
      </c>
      <c r="R16" s="4"/>
      <c r="S16" s="46"/>
      <c r="T16" s="1"/>
      <c r="U16" s="47"/>
      <c r="V16" s="47"/>
      <c r="W16" s="4"/>
      <c r="X16" s="20"/>
      <c r="Y16" s="5"/>
      <c r="Z16" s="10"/>
      <c r="AA16" s="1"/>
      <c r="AB16" s="1"/>
      <c r="AC16" s="17"/>
      <c r="AD16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6" s="7"/>
      <c r="AF16" s="8"/>
      <c r="AG16" s="7"/>
    </row>
    <row r="17" spans="1:33" x14ac:dyDescent="0.3">
      <c r="A17" s="2" t="str">
        <f>IF(Table111[[#This Row],[Order Number]]&lt;&gt;"",ROWS($C$2:Table111[[#This Row],[Order Number]]),"")</f>
        <v/>
      </c>
      <c r="B17" s="28"/>
      <c r="C17" s="31"/>
      <c r="D17" s="45"/>
      <c r="E17" s="21" t="str">
        <f>LEFT(Table111[[#This Row],[IF MULTIPLE]],2)</f>
        <v/>
      </c>
      <c r="F17" s="17"/>
      <c r="G17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7" s="3"/>
      <c r="I17" s="26"/>
      <c r="J17" s="41"/>
      <c r="K17" s="40"/>
      <c r="L17" s="41"/>
      <c r="M17" s="43"/>
      <c r="N17" s="43"/>
      <c r="O17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7" s="4"/>
      <c r="Q17" s="34" t="s">
        <v>197</v>
      </c>
      <c r="R17" s="4"/>
      <c r="S17" s="46"/>
      <c r="T17" s="1"/>
      <c r="U17" s="47"/>
      <c r="V17" s="47"/>
      <c r="W17" s="4"/>
      <c r="X17" s="20"/>
      <c r="Y17" s="5"/>
      <c r="Z17" s="10"/>
      <c r="AA17" s="1"/>
      <c r="AB17" s="1"/>
      <c r="AC17" s="17"/>
      <c r="AD17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7" s="7"/>
      <c r="AF17" s="8"/>
      <c r="AG17" s="7"/>
    </row>
    <row r="18" spans="1:33" x14ac:dyDescent="0.3">
      <c r="A18" s="2" t="str">
        <f>IF(Table111[[#This Row],[Order Number]]&lt;&gt;"",ROWS($C$2:Table111[[#This Row],[Order Number]]),"")</f>
        <v/>
      </c>
      <c r="B18" s="28"/>
      <c r="C18" s="31"/>
      <c r="D18" s="45"/>
      <c r="E18" s="21" t="str">
        <f>LEFT(Table111[[#This Row],[IF MULTIPLE]],2)</f>
        <v/>
      </c>
      <c r="F18" s="17"/>
      <c r="G18" s="32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8" s="3"/>
      <c r="I18" s="26"/>
      <c r="J18" s="41"/>
      <c r="K18" s="40"/>
      <c r="L18" s="41"/>
      <c r="M18" s="43"/>
      <c r="N18" s="43"/>
      <c r="O18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8" s="4"/>
      <c r="Q18" s="34" t="s">
        <v>197</v>
      </c>
      <c r="R18" s="4"/>
      <c r="S18" s="46"/>
      <c r="T18" s="1"/>
      <c r="U18" s="47"/>
      <c r="V18" s="47"/>
      <c r="W18" s="4"/>
      <c r="X18" s="20"/>
      <c r="Y18" s="5"/>
      <c r="Z18" s="10"/>
      <c r="AA18" s="1"/>
      <c r="AB18" s="1"/>
      <c r="AC18" s="17"/>
      <c r="AD18" s="6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8" s="7"/>
      <c r="AF18" s="8"/>
      <c r="AG18" s="7"/>
    </row>
    <row r="19" spans="1:33" x14ac:dyDescent="0.3">
      <c r="A19" s="2" t="str">
        <f>IF(Table111[[#This Row],[Order Number]]&lt;&gt;"",ROWS($C$2:Table111[[#This Row],[Order Number]]),"")</f>
        <v/>
      </c>
      <c r="B19" s="28"/>
      <c r="C19" s="30"/>
      <c r="D19" s="45"/>
      <c r="E19" s="36" t="str">
        <f>LEFT(Table111[[#This Row],[IF MULTIPLE]],2)</f>
        <v/>
      </c>
      <c r="F19" s="24"/>
      <c r="G19" s="37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19" s="3"/>
      <c r="I19" s="26"/>
      <c r="J19" s="41"/>
      <c r="K19" s="40"/>
      <c r="L19" s="41"/>
      <c r="M19" s="43"/>
      <c r="N19" s="43"/>
      <c r="O19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19" s="4"/>
      <c r="Q19" s="34" t="s">
        <v>197</v>
      </c>
      <c r="R19" s="4"/>
      <c r="S19" s="46"/>
      <c r="T19" s="1"/>
      <c r="U19" s="47"/>
      <c r="V19" s="47"/>
      <c r="W19" s="4"/>
      <c r="X19" s="38"/>
      <c r="Y19" s="5"/>
      <c r="Z19" s="10"/>
      <c r="AA19" s="1"/>
      <c r="AB19" s="1"/>
      <c r="AC19" s="17"/>
      <c r="AD19" s="25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19" s="7"/>
      <c r="AF19" s="8"/>
      <c r="AG19" s="7"/>
    </row>
    <row r="20" spans="1:33" x14ac:dyDescent="0.3">
      <c r="A20" s="2" t="str">
        <f>IF(Table111[[#This Row],[Order Number]]&lt;&gt;"",ROWS($C$2:Table111[[#This Row],[Order Number]]),"")</f>
        <v/>
      </c>
      <c r="B20" s="28"/>
      <c r="C20" s="30"/>
      <c r="D20" s="45"/>
      <c r="E20" s="36" t="str">
        <f>LEFT(Table111[[#This Row],[IF MULTIPLE]],2)</f>
        <v/>
      </c>
      <c r="F20" s="24"/>
      <c r="G20" s="37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20" s="3"/>
      <c r="I20" s="26"/>
      <c r="J20" s="41"/>
      <c r="K20" s="40"/>
      <c r="L20" s="41"/>
      <c r="M20" s="43"/>
      <c r="N20" s="43"/>
      <c r="O20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20" s="4"/>
      <c r="Q20" s="34" t="s">
        <v>197</v>
      </c>
      <c r="R20" s="4"/>
      <c r="S20" s="46"/>
      <c r="T20" s="1"/>
      <c r="U20" s="47"/>
      <c r="V20" s="47"/>
      <c r="W20" s="4"/>
      <c r="X20" s="38"/>
      <c r="Y20" s="5"/>
      <c r="Z20" s="10"/>
      <c r="AA20" s="1"/>
      <c r="AB20" s="1"/>
      <c r="AC20" s="17"/>
      <c r="AD20" s="25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20" s="7"/>
      <c r="AF20" s="8"/>
      <c r="AG20" s="7"/>
    </row>
    <row r="21" spans="1:33" x14ac:dyDescent="0.3">
      <c r="A21" s="2" t="str">
        <f>IF(Table111[[#This Row],[Order Number]]&lt;&gt;"",ROWS($C$2:Table111[[#This Row],[Order Number]]),"")</f>
        <v/>
      </c>
      <c r="B21" s="28"/>
      <c r="C21" s="30"/>
      <c r="D21" s="45"/>
      <c r="E21" s="36" t="str">
        <f>LEFT(Table111[[#This Row],[IF MULTIPLE]],2)</f>
        <v/>
      </c>
      <c r="F21" s="24"/>
      <c r="G21" s="37" t="str">
        <f>IF(Table111[[#This Row],[Order Number]]&lt;&gt;"",IFERROR(IF(Table111[[#This Row],[Order Number]]&lt;&gt;"",INDEX(Table15[WARE HOUSE CODE],MATCH(Table111[[#This Row],[IF MULTIPLE]],Table15[IF MALTIPLE],0),1),""),"PLS FILL UP COLUMN-D"),"")</f>
        <v/>
      </c>
      <c r="H21" s="3"/>
      <c r="I21" s="26"/>
      <c r="J21" s="41"/>
      <c r="K21" s="40"/>
      <c r="L21" s="41"/>
      <c r="M21" s="43"/>
      <c r="N21" s="43"/>
      <c r="O21" s="39" t="str">
        <f>IF(Table111[[#This Row],[COMPOSITION-01]]="","PLS FILLUP COLUMN-J",IF(AND(Table111[[#This Row],[COMPOSITION-01]]&lt;&gt;"",Table111[[#This Row],[HS CODE]]="",Table111[[#This Row],[CAT-01]]&lt;&gt;"",Table111[[#This Row],[CAT-02]]=""),Table111[[#This Row],[COMPOSITION-01]]&amp;CHAR(10)&amp;" CAT: "&amp;Table111[[#This Row],[CAT-01]],IF(AND(Table111[[#This Row],[COMPOSITION-01]]&lt;&gt;"",Table111[[#This Row],[HS CODE]]&lt;&gt;"",Table111[[#This Row],[CAT-01]]&lt;&gt;"",Table111[[#This Row],[CAT-02]]&lt;&gt;""),Table111[[#This Row],[COMPOSITION-01]]&amp;CHAR(10)&amp;" CAT: "&amp;Table111[[#This Row],[CAT-01]]&amp;CHAR(10)&amp;" HS CODE: "&amp;Table111[[#This Row],[HS CODE]]&amp;CHAR(10)&amp;" CAT: "&amp;Table111[[#This Row],[CAT-02]],IF(AND(Table111[[#This Row],[COMPOSITION-01]]&lt;&gt;"",Table111[[#This Row],[HS CODE]]="",Table111[[#This Row],[CAT-01]]="",Table111[[#This Row],[CAT-02]]=""),Table111[[#This Row],[COMPOSITION-01]],""))))</f>
        <v>PLS FILLUP COLUMN-J</v>
      </c>
      <c r="P21" s="4"/>
      <c r="Q21" s="34" t="s">
        <v>197</v>
      </c>
      <c r="R21" s="4"/>
      <c r="S21" s="46"/>
      <c r="T21" s="1"/>
      <c r="U21" s="47"/>
      <c r="V21" s="47"/>
      <c r="W21" s="4"/>
      <c r="X21" s="38"/>
      <c r="Y21" s="5"/>
      <c r="Z21" s="10"/>
      <c r="AA21" s="1"/>
      <c r="AB21" s="1"/>
      <c r="AC21" s="17"/>
      <c r="AD21" s="25" t="str">
        <f>IF(Table111[[#This Row],[LINE BREAK STATUS]]="Y",IF(Table111[[#This Row],[Order Number]]&lt;&gt;"","CONTRACT NO :      "&amp;CHAR(10)&amp;Table111[[#This Row],[S/C]]&amp;CHAR(10)&amp;"DT: "&amp;TEXT(Table111[[#This Row],[S/C DATE]],"DD-MM-YYYY")&amp;CHAR(10)&amp;"EXP:"&amp;Table111[[#This Row],[EXP No]]&amp;" "&amp;"DT:"&amp;TEXT(Table111[[#This Row],[Issue Date]],"DD-MM-YYYY"),""),IF(Table111[[#This Row],[LINE BREAK STATUS]]="N",IF(Table111[[#This Row],[Order Number]]&lt;&gt;"","S/C:"&amp;Table111[[#This Row],[S/C]]&amp;" "&amp;" DT:"&amp;TEXT(Table111[[#This Row],[S/C DATE]],"DD-MM-YYYY")&amp;" "&amp;"EXP:"&amp;Table111[[#This Row],[EXP No]]&amp;" "&amp;"DT:"&amp;TEXT(Table111[[#This Row],[Issue Date]],"DD-MM-YYYY"),""),IF(Table111[[#This Row],[LINE BREAK STATUS]]="","")))</f>
        <v/>
      </c>
      <c r="AE21" s="7"/>
      <c r="AF21" s="8"/>
      <c r="AG21" s="7"/>
    </row>
  </sheetData>
  <conditionalFormatting sqref="G2:G21">
    <cfRule type="containsText" dxfId="4" priority="2" operator="containsText" text="PLS FILL UP COLUMN-D">
      <formula>NOT(ISERROR(SEARCH("PLS FILL UP COLUMN-D",G2)))</formula>
    </cfRule>
  </conditionalFormatting>
  <conditionalFormatting sqref="O2:O21">
    <cfRule type="containsText" dxfId="3" priority="1" operator="containsText" text="PLS FILLUP COLUMN-J">
      <formula>NOT(ISERROR(SEARCH("PLS FILLUP COLUMN-J",O2)))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494E110-C604-4B8F-8BC9-2F385FE3879A}">
          <x14:formula1>
            <xm:f>LIST!$M$2:$M$5</xm:f>
          </x14:formula1>
          <xm:sqref>V2:V21</xm:sqref>
        </x14:dataValidation>
        <x14:dataValidation type="list" allowBlank="1" showInputMessage="1" showErrorMessage="1" xr:uid="{CF19ADCF-C4CD-4FA3-B81D-4E0A5D7E8834}">
          <x14:formula1>
            <xm:f>LIST!$J$2:$J$4</xm:f>
          </x14:formula1>
          <xm:sqref>U2:U21</xm:sqref>
        </x14:dataValidation>
        <x14:dataValidation type="list" allowBlank="1" showInputMessage="1" showErrorMessage="1" xr:uid="{DB77B1AC-9120-47AE-BFFC-D5E0C51CB96A}">
          <x14:formula1>
            <xm:f>LIST!$G$2:$G$4</xm:f>
          </x14:formula1>
          <xm:sqref>AC2:AC21</xm:sqref>
        </x14:dataValidation>
        <x14:dataValidation type="list" allowBlank="1" showInputMessage="1" showErrorMessage="1" xr:uid="{4102384E-CFDA-4447-BFD9-FA0D8E0702F5}">
          <x14:formula1>
            <xm:f>LIST!$B$2:$B$7</xm:f>
          </x14:formula1>
          <xm:sqref>Q2:Q21</xm:sqref>
        </x14:dataValidation>
        <x14:dataValidation type="list" allowBlank="1" showInputMessage="1" showErrorMessage="1" xr:uid="{F67EDC9F-22FF-47AE-A4FF-807C48641134}">
          <x14:formula1>
            <xm:f>'Default Exporter'!$D$3:$D$5</xm:f>
          </x14:formula1>
          <xm:sqref>B2:B21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0257-D7DF-41AA-A9AE-FD9375C53A81}">
  <sheetPr>
    <tabColor rgb="FFFF0000"/>
  </sheetPr>
  <dimension ref="A1:B31"/>
  <sheetViews>
    <sheetView workbookViewId="0">
      <selection activeCell="J20" sqref="J20"/>
    </sheetView>
  </sheetViews>
  <sheetFormatPr defaultRowHeight="14.4" x14ac:dyDescent="0.3"/>
  <cols>
    <col min="2" max="2" width="14.5546875" customWidth="1"/>
  </cols>
  <sheetData>
    <row r="1" spans="1:2" x14ac:dyDescent="0.3">
      <c r="A1" t="s">
        <v>24</v>
      </c>
      <c r="B1" t="s">
        <v>25</v>
      </c>
    </row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27</v>
      </c>
    </row>
    <row r="4" spans="1:2" x14ac:dyDescent="0.3">
      <c r="A4">
        <v>3</v>
      </c>
      <c r="B4" t="s">
        <v>28</v>
      </c>
    </row>
    <row r="5" spans="1:2" x14ac:dyDescent="0.3">
      <c r="A5">
        <v>4</v>
      </c>
      <c r="B5" t="s">
        <v>29</v>
      </c>
    </row>
    <row r="6" spans="1:2" x14ac:dyDescent="0.3">
      <c r="A6">
        <v>5</v>
      </c>
      <c r="B6" t="s">
        <v>30</v>
      </c>
    </row>
    <row r="7" spans="1:2" x14ac:dyDescent="0.3">
      <c r="A7">
        <v>6</v>
      </c>
      <c r="B7" t="s">
        <v>31</v>
      </c>
    </row>
    <row r="8" spans="1:2" x14ac:dyDescent="0.3">
      <c r="A8">
        <v>7</v>
      </c>
      <c r="B8" t="s">
        <v>32</v>
      </c>
    </row>
    <row r="9" spans="1:2" x14ac:dyDescent="0.3">
      <c r="A9">
        <v>8</v>
      </c>
      <c r="B9" t="s">
        <v>33</v>
      </c>
    </row>
    <row r="10" spans="1:2" x14ac:dyDescent="0.3">
      <c r="A10">
        <v>9</v>
      </c>
      <c r="B10" t="s">
        <v>34</v>
      </c>
    </row>
    <row r="11" spans="1:2" x14ac:dyDescent="0.3">
      <c r="A11">
        <v>10</v>
      </c>
      <c r="B11" t="s">
        <v>35</v>
      </c>
    </row>
    <row r="12" spans="1:2" x14ac:dyDescent="0.3">
      <c r="A12">
        <v>11</v>
      </c>
      <c r="B12" t="s">
        <v>36</v>
      </c>
    </row>
    <row r="13" spans="1:2" x14ac:dyDescent="0.3">
      <c r="A13">
        <v>12</v>
      </c>
      <c r="B13" t="s">
        <v>37</v>
      </c>
    </row>
    <row r="14" spans="1:2" x14ac:dyDescent="0.3">
      <c r="A14">
        <v>13</v>
      </c>
      <c r="B14" t="s">
        <v>38</v>
      </c>
    </row>
    <row r="15" spans="1:2" x14ac:dyDescent="0.3">
      <c r="A15">
        <v>14</v>
      </c>
      <c r="B15" t="s">
        <v>39</v>
      </c>
    </row>
    <row r="16" spans="1:2" x14ac:dyDescent="0.3">
      <c r="A16">
        <v>15</v>
      </c>
      <c r="B16" t="s">
        <v>40</v>
      </c>
    </row>
    <row r="17" spans="1:2" x14ac:dyDescent="0.3">
      <c r="A17">
        <v>16</v>
      </c>
      <c r="B17" t="s">
        <v>41</v>
      </c>
    </row>
    <row r="18" spans="1:2" x14ac:dyDescent="0.3">
      <c r="A18">
        <v>17</v>
      </c>
      <c r="B18" t="s">
        <v>42</v>
      </c>
    </row>
    <row r="19" spans="1:2" x14ac:dyDescent="0.3">
      <c r="A19">
        <v>18</v>
      </c>
      <c r="B19" t="s">
        <v>43</v>
      </c>
    </row>
    <row r="20" spans="1:2" x14ac:dyDescent="0.3">
      <c r="A20">
        <v>19</v>
      </c>
      <c r="B20" t="s">
        <v>44</v>
      </c>
    </row>
    <row r="21" spans="1:2" x14ac:dyDescent="0.3">
      <c r="A21">
        <v>20</v>
      </c>
      <c r="B21" t="s">
        <v>45</v>
      </c>
    </row>
    <row r="22" spans="1:2" x14ac:dyDescent="0.3">
      <c r="A22">
        <v>21</v>
      </c>
      <c r="B22" t="s">
        <v>53</v>
      </c>
    </row>
    <row r="23" spans="1:2" x14ac:dyDescent="0.3">
      <c r="A23">
        <v>22</v>
      </c>
      <c r="B23" t="s">
        <v>46</v>
      </c>
    </row>
    <row r="24" spans="1:2" x14ac:dyDescent="0.3">
      <c r="A24">
        <v>23</v>
      </c>
      <c r="B24" t="s">
        <v>47</v>
      </c>
    </row>
    <row r="25" spans="1:2" x14ac:dyDescent="0.3">
      <c r="A25">
        <v>24</v>
      </c>
      <c r="B25" t="s">
        <v>48</v>
      </c>
    </row>
    <row r="26" spans="1:2" x14ac:dyDescent="0.3">
      <c r="A26">
        <v>25</v>
      </c>
      <c r="B26" t="s">
        <v>49</v>
      </c>
    </row>
    <row r="27" spans="1:2" x14ac:dyDescent="0.3">
      <c r="A27">
        <v>26</v>
      </c>
      <c r="B27" t="s">
        <v>50</v>
      </c>
    </row>
    <row r="28" spans="1:2" x14ac:dyDescent="0.3">
      <c r="A28">
        <v>27</v>
      </c>
      <c r="B28" t="s">
        <v>51</v>
      </c>
    </row>
    <row r="29" spans="1:2" x14ac:dyDescent="0.3">
      <c r="A29">
        <v>28</v>
      </c>
      <c r="B29" t="s">
        <v>52</v>
      </c>
    </row>
    <row r="30" spans="1:2" x14ac:dyDescent="0.3">
      <c r="A30">
        <v>29</v>
      </c>
      <c r="B30" t="s">
        <v>54</v>
      </c>
    </row>
    <row r="31" spans="1:2" x14ac:dyDescent="0.3">
      <c r="A31">
        <v>30</v>
      </c>
      <c r="B31" t="s">
        <v>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7CF3-7794-407D-B2E7-679CA3BE042C}">
  <dimension ref="A1:M6"/>
  <sheetViews>
    <sheetView workbookViewId="0">
      <selection activeCell="J14" sqref="J14"/>
    </sheetView>
  </sheetViews>
  <sheetFormatPr defaultRowHeight="14.4" x14ac:dyDescent="0.3"/>
  <cols>
    <col min="2" max="2" width="18.6640625" customWidth="1"/>
    <col min="6" max="6" width="9" customWidth="1"/>
    <col min="7" max="7" width="19.6640625" customWidth="1"/>
    <col min="10" max="10" width="16.6640625" customWidth="1"/>
    <col min="13" max="13" width="11" customWidth="1"/>
  </cols>
  <sheetData>
    <row r="1" spans="1:13" x14ac:dyDescent="0.3">
      <c r="A1" t="s">
        <v>56</v>
      </c>
      <c r="B1" t="s">
        <v>196</v>
      </c>
      <c r="F1" t="s">
        <v>24</v>
      </c>
      <c r="G1" t="s">
        <v>206</v>
      </c>
      <c r="I1" t="s">
        <v>24</v>
      </c>
      <c r="J1" t="s">
        <v>212</v>
      </c>
      <c r="L1" t="s">
        <v>24</v>
      </c>
      <c r="M1" t="s">
        <v>215</v>
      </c>
    </row>
    <row r="2" spans="1:13" x14ac:dyDescent="0.3">
      <c r="A2">
        <v>1</v>
      </c>
      <c r="B2" t="s">
        <v>197</v>
      </c>
      <c r="F2">
        <v>1</v>
      </c>
      <c r="G2" t="s">
        <v>207</v>
      </c>
      <c r="I2">
        <v>1</v>
      </c>
      <c r="J2" t="s">
        <v>194</v>
      </c>
      <c r="M2" t="s">
        <v>216</v>
      </c>
    </row>
    <row r="3" spans="1:13" x14ac:dyDescent="0.3">
      <c r="A3">
        <v>2</v>
      </c>
      <c r="B3" t="s">
        <v>198</v>
      </c>
      <c r="F3">
        <v>2</v>
      </c>
      <c r="G3" t="s">
        <v>208</v>
      </c>
      <c r="I3">
        <v>2</v>
      </c>
      <c r="J3" t="s">
        <v>213</v>
      </c>
      <c r="M3" t="s">
        <v>217</v>
      </c>
    </row>
    <row r="4" spans="1:13" x14ac:dyDescent="0.3">
      <c r="A4">
        <v>3</v>
      </c>
      <c r="B4" t="s">
        <v>199</v>
      </c>
      <c r="F4">
        <v>3</v>
      </c>
      <c r="I4">
        <v>3</v>
      </c>
      <c r="J4" t="s">
        <v>214</v>
      </c>
      <c r="M4" t="s">
        <v>218</v>
      </c>
    </row>
    <row r="5" spans="1:13" x14ac:dyDescent="0.3">
      <c r="A5">
        <v>4</v>
      </c>
      <c r="B5" t="s">
        <v>200</v>
      </c>
      <c r="M5" t="s">
        <v>219</v>
      </c>
    </row>
    <row r="6" spans="1:13" x14ac:dyDescent="0.3">
      <c r="A6">
        <v>5</v>
      </c>
      <c r="B6" t="s">
        <v>201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302F-CD4D-498F-ACA3-E68592AFB7B9}">
  <sheetPr>
    <tabColor rgb="FFC00000"/>
  </sheetPr>
  <dimension ref="A1:E69"/>
  <sheetViews>
    <sheetView workbookViewId="0">
      <selection activeCell="B70" sqref="B70"/>
    </sheetView>
  </sheetViews>
  <sheetFormatPr defaultRowHeight="14.4" x14ac:dyDescent="0.3"/>
  <cols>
    <col min="2" max="2" width="9.6640625" customWidth="1"/>
    <col min="5" max="5" width="10.5546875" customWidth="1"/>
  </cols>
  <sheetData>
    <row r="1" spans="1:5" ht="43.2" x14ac:dyDescent="0.3">
      <c r="A1" s="18" t="s">
        <v>56</v>
      </c>
      <c r="B1" s="18" t="s">
        <v>145</v>
      </c>
      <c r="C1" s="23" t="s">
        <v>2</v>
      </c>
      <c r="D1" s="18" t="s">
        <v>57</v>
      </c>
      <c r="E1" s="18" t="s">
        <v>58</v>
      </c>
    </row>
    <row r="2" spans="1:5" hidden="1" x14ac:dyDescent="0.3">
      <c r="A2" s="19">
        <v>1</v>
      </c>
      <c r="B2" s="19" t="s">
        <v>64</v>
      </c>
      <c r="C2" s="22" t="str">
        <f>LEFT(Table15[[#This Row],[IF MALTIPLE]],2)</f>
        <v>AU</v>
      </c>
      <c r="D2" t="s">
        <v>65</v>
      </c>
    </row>
    <row r="3" spans="1:5" x14ac:dyDescent="0.3">
      <c r="A3" s="19">
        <v>2</v>
      </c>
      <c r="B3" s="19" t="s">
        <v>160</v>
      </c>
      <c r="C3" s="22" t="str">
        <f>LEFT(Table15[[#This Row],[IF MALTIPLE]],2)</f>
        <v>BE</v>
      </c>
      <c r="D3" t="s">
        <v>66</v>
      </c>
    </row>
    <row r="4" spans="1:5" x14ac:dyDescent="0.3">
      <c r="A4" s="19">
        <v>3</v>
      </c>
      <c r="B4" s="19" t="s">
        <v>161</v>
      </c>
      <c r="C4" s="22" t="str">
        <f>LEFT(Table15[[#This Row],[IF MALTIPLE]],2)</f>
        <v>BE</v>
      </c>
      <c r="D4" t="s">
        <v>67</v>
      </c>
    </row>
    <row r="5" spans="1:5" x14ac:dyDescent="0.3">
      <c r="A5" s="19">
        <v>4</v>
      </c>
      <c r="B5" s="19" t="s">
        <v>162</v>
      </c>
      <c r="C5" s="22" t="str">
        <f>LEFT(Table15[[#This Row],[IF MALTIPLE]],2)</f>
        <v>BE</v>
      </c>
      <c r="D5" t="s">
        <v>82</v>
      </c>
    </row>
    <row r="6" spans="1:5" x14ac:dyDescent="0.3">
      <c r="A6" s="19">
        <v>5</v>
      </c>
      <c r="B6" s="19" t="s">
        <v>163</v>
      </c>
      <c r="C6" s="22" t="str">
        <f>LEFT(Table15[[#This Row],[IF MALTIPLE]],2)</f>
        <v>BE</v>
      </c>
      <c r="D6" t="s">
        <v>98</v>
      </c>
    </row>
    <row r="7" spans="1:5" hidden="1" x14ac:dyDescent="0.3">
      <c r="A7" s="19">
        <v>6</v>
      </c>
      <c r="B7" s="19" t="s">
        <v>68</v>
      </c>
      <c r="C7" s="22" t="str">
        <f>LEFT(Table15[[#This Row],[IF MALTIPLE]],2)</f>
        <v>CA</v>
      </c>
      <c r="D7" t="s">
        <v>69</v>
      </c>
    </row>
    <row r="8" spans="1:5" hidden="1" x14ac:dyDescent="0.3">
      <c r="A8" s="19">
        <v>7</v>
      </c>
      <c r="B8" s="19" t="s">
        <v>72</v>
      </c>
      <c r="C8" s="22" t="str">
        <f>LEFT(Table15[[#This Row],[IF MALTIPLE]],2)</f>
        <v>CN</v>
      </c>
      <c r="D8" t="s">
        <v>73</v>
      </c>
    </row>
    <row r="9" spans="1:5" hidden="1" x14ac:dyDescent="0.3">
      <c r="A9" s="19">
        <v>8</v>
      </c>
      <c r="B9" s="19" t="s">
        <v>76</v>
      </c>
      <c r="C9" s="22" t="str">
        <f>LEFT(Table15[[#This Row],[IF MALTIPLE]],2)</f>
        <v>CO</v>
      </c>
      <c r="D9" t="s">
        <v>77</v>
      </c>
    </row>
    <row r="10" spans="1:5" hidden="1" x14ac:dyDescent="0.3">
      <c r="A10" s="19">
        <v>9</v>
      </c>
      <c r="B10" s="19" t="s">
        <v>167</v>
      </c>
      <c r="C10" s="22" t="str">
        <f>LEFT(Table15[[#This Row],[IF MALTIPLE]],2)</f>
        <v>DE</v>
      </c>
      <c r="D10" t="s">
        <v>63</v>
      </c>
    </row>
    <row r="11" spans="1:5" hidden="1" x14ac:dyDescent="0.3">
      <c r="A11" s="19">
        <v>10</v>
      </c>
      <c r="B11" s="19" t="s">
        <v>168</v>
      </c>
      <c r="C11" s="22" t="str">
        <f>LEFT(Table15[[#This Row],[IF MALTIPLE]],2)</f>
        <v>DE</v>
      </c>
      <c r="D11" t="s">
        <v>78</v>
      </c>
    </row>
    <row r="12" spans="1:5" hidden="1" x14ac:dyDescent="0.3">
      <c r="A12" s="19">
        <v>11</v>
      </c>
      <c r="B12" s="19" t="s">
        <v>169</v>
      </c>
      <c r="C12" s="22" t="str">
        <f>LEFT(Table15[[#This Row],[IF MALTIPLE]],2)</f>
        <v>DE</v>
      </c>
      <c r="D12" t="s">
        <v>79</v>
      </c>
    </row>
    <row r="13" spans="1:5" hidden="1" x14ac:dyDescent="0.3">
      <c r="A13" s="19">
        <v>12</v>
      </c>
      <c r="B13" s="19" t="s">
        <v>70</v>
      </c>
      <c r="C13" s="22" t="str">
        <f>LEFT(Table15[[#This Row],[IF MALTIPLE]],2)</f>
        <v>DR</v>
      </c>
      <c r="D13" t="s">
        <v>71</v>
      </c>
    </row>
    <row r="14" spans="1:5" hidden="1" x14ac:dyDescent="0.3">
      <c r="A14" s="19">
        <v>13</v>
      </c>
      <c r="B14" s="19" t="s">
        <v>80</v>
      </c>
      <c r="C14" s="22" t="str">
        <f>LEFT(Table15[[#This Row],[IF MALTIPLE]],2)</f>
        <v>EC</v>
      </c>
      <c r="D14" t="s">
        <v>81</v>
      </c>
    </row>
    <row r="15" spans="1:5" hidden="1" x14ac:dyDescent="0.3">
      <c r="A15" s="19">
        <v>14</v>
      </c>
      <c r="B15" s="19" t="s">
        <v>165</v>
      </c>
      <c r="C15" s="22" t="str">
        <f>LEFT(Table15[[#This Row],[IF MALTIPLE]],2)</f>
        <v>GB</v>
      </c>
      <c r="D15" t="s">
        <v>84</v>
      </c>
    </row>
    <row r="16" spans="1:5" hidden="1" x14ac:dyDescent="0.3">
      <c r="A16" s="19">
        <v>15</v>
      </c>
      <c r="B16" s="19" t="s">
        <v>87</v>
      </c>
      <c r="C16" s="22" t="str">
        <f>LEFT(Table15[[#This Row],[IF MALTIPLE]],2)</f>
        <v>HK</v>
      </c>
      <c r="D16" t="s">
        <v>88</v>
      </c>
    </row>
    <row r="17" spans="1:4" hidden="1" x14ac:dyDescent="0.3">
      <c r="A17" s="19">
        <v>16</v>
      </c>
      <c r="B17" s="19" t="s">
        <v>89</v>
      </c>
      <c r="C17" s="22" t="str">
        <f>LEFT(Table15[[#This Row],[IF MALTIPLE]],2)</f>
        <v>HR</v>
      </c>
      <c r="D17" t="s">
        <v>90</v>
      </c>
    </row>
    <row r="18" spans="1:4" hidden="1" x14ac:dyDescent="0.3">
      <c r="A18" s="19">
        <v>17</v>
      </c>
      <c r="B18" s="19" t="s">
        <v>91</v>
      </c>
      <c r="C18" s="22" t="str">
        <f>LEFT(Table15[[#This Row],[IF MALTIPLE]],2)</f>
        <v>ID</v>
      </c>
      <c r="D18" t="s">
        <v>92</v>
      </c>
    </row>
    <row r="19" spans="1:4" hidden="1" x14ac:dyDescent="0.3">
      <c r="A19" s="19">
        <v>18</v>
      </c>
      <c r="B19" s="19" t="s">
        <v>94</v>
      </c>
      <c r="C19" s="22" t="str">
        <f>LEFT(Table15[[#This Row],[IF MALTIPLE]],2)</f>
        <v>IN</v>
      </c>
      <c r="D19" t="s">
        <v>95</v>
      </c>
    </row>
    <row r="20" spans="1:4" hidden="1" x14ac:dyDescent="0.3">
      <c r="A20" s="19">
        <v>19</v>
      </c>
      <c r="B20" s="19" t="s">
        <v>100</v>
      </c>
      <c r="C20" s="22" t="str">
        <f>LEFT(Table15[[#This Row],[IF MALTIPLE]],2)</f>
        <v>IX</v>
      </c>
      <c r="D20" t="s">
        <v>101</v>
      </c>
    </row>
    <row r="21" spans="1:4" hidden="1" x14ac:dyDescent="0.3">
      <c r="A21" s="19">
        <v>20</v>
      </c>
      <c r="B21" s="19" t="s">
        <v>102</v>
      </c>
      <c r="C21" s="22" t="str">
        <f>LEFT(Table15[[#This Row],[IF MALTIPLE]],2)</f>
        <v>JP</v>
      </c>
      <c r="D21" t="s">
        <v>103</v>
      </c>
    </row>
    <row r="22" spans="1:4" hidden="1" x14ac:dyDescent="0.3">
      <c r="A22" s="19">
        <v>21</v>
      </c>
      <c r="B22" s="19" t="s">
        <v>106</v>
      </c>
      <c r="C22" s="22" t="str">
        <f>LEFT(Table15[[#This Row],[IF MALTIPLE]],2)</f>
        <v>KR</v>
      </c>
      <c r="D22" t="s">
        <v>107</v>
      </c>
    </row>
    <row r="23" spans="1:4" hidden="1" x14ac:dyDescent="0.3">
      <c r="A23" s="19">
        <v>22</v>
      </c>
      <c r="B23" s="19" t="s">
        <v>112</v>
      </c>
      <c r="C23" s="22" t="str">
        <f>LEFT(Table15[[#This Row],[IF MALTIPLE]],2)</f>
        <v>LD</v>
      </c>
      <c r="D23" t="s">
        <v>113</v>
      </c>
    </row>
    <row r="24" spans="1:4" hidden="1" x14ac:dyDescent="0.3">
      <c r="A24" s="19">
        <v>23</v>
      </c>
      <c r="B24" s="19" t="s">
        <v>170</v>
      </c>
      <c r="C24" s="22" t="str">
        <f>LEFT(Table15[[#This Row],[IF MALTIPLE]],2)</f>
        <v>LH</v>
      </c>
      <c r="D24" t="s">
        <v>123</v>
      </c>
    </row>
    <row r="25" spans="1:4" hidden="1" x14ac:dyDescent="0.3">
      <c r="A25" s="19">
        <v>24</v>
      </c>
      <c r="B25" s="19" t="s">
        <v>59</v>
      </c>
      <c r="C25" s="22" t="str">
        <f>LEFT(Table15[[#This Row],[IF MALTIPLE]],2)</f>
        <v>ME</v>
      </c>
      <c r="D25" t="s">
        <v>60</v>
      </c>
    </row>
    <row r="26" spans="1:4" hidden="1" x14ac:dyDescent="0.3">
      <c r="A26" s="19">
        <v>25</v>
      </c>
      <c r="B26" s="19" t="s">
        <v>110</v>
      </c>
      <c r="C26" s="22" t="str">
        <f>LEFT(Table15[[#This Row],[IF MALTIPLE]],2)</f>
        <v>MX</v>
      </c>
      <c r="D26" t="s">
        <v>111</v>
      </c>
    </row>
    <row r="27" spans="1:4" hidden="1" x14ac:dyDescent="0.3">
      <c r="A27" s="19">
        <v>26</v>
      </c>
      <c r="B27" s="19" t="s">
        <v>114</v>
      </c>
      <c r="C27" s="22" t="str">
        <f>LEFT(Table15[[#This Row],[IF MALTIPLE]],2)</f>
        <v>MY</v>
      </c>
      <c r="D27" t="s">
        <v>115</v>
      </c>
    </row>
    <row r="28" spans="1:4" hidden="1" x14ac:dyDescent="0.3">
      <c r="A28" s="19">
        <v>27</v>
      </c>
      <c r="B28" s="19" t="s">
        <v>19</v>
      </c>
      <c r="C28" s="22" t="str">
        <f>LEFT(Table15[[#This Row],[IF MALTIPLE]],2)</f>
        <v>NH</v>
      </c>
      <c r="D28" t="s">
        <v>22</v>
      </c>
    </row>
    <row r="29" spans="1:4" hidden="1" x14ac:dyDescent="0.3">
      <c r="A29" s="19">
        <v>28</v>
      </c>
      <c r="B29" s="19" t="s">
        <v>74</v>
      </c>
      <c r="C29" s="22" t="str">
        <f>LEFT(Table15[[#This Row],[IF MALTIPLE]],2)</f>
        <v>OB</v>
      </c>
      <c r="D29" t="s">
        <v>75</v>
      </c>
    </row>
    <row r="30" spans="1:4" hidden="1" x14ac:dyDescent="0.3">
      <c r="A30" s="19">
        <v>29</v>
      </c>
      <c r="B30" s="19" t="s">
        <v>61</v>
      </c>
      <c r="C30" s="22" t="str">
        <f>LEFT(Table15[[#This Row],[IF MALTIPLE]],2)</f>
        <v>OD</v>
      </c>
      <c r="D30" t="s">
        <v>62</v>
      </c>
    </row>
    <row r="31" spans="1:4" hidden="1" x14ac:dyDescent="0.3">
      <c r="A31" s="19">
        <v>30</v>
      </c>
      <c r="B31" s="19" t="s">
        <v>153</v>
      </c>
      <c r="C31" s="22" t="str">
        <f>LEFT(Table15[[#This Row],[IF MALTIPLE]],2)</f>
        <v>OE</v>
      </c>
      <c r="D31" t="s">
        <v>116</v>
      </c>
    </row>
    <row r="32" spans="1:4" hidden="1" x14ac:dyDescent="0.3">
      <c r="A32" s="19">
        <v>31</v>
      </c>
      <c r="B32" s="19" t="s">
        <v>154</v>
      </c>
      <c r="C32" s="22" t="str">
        <f>LEFT(Table15[[#This Row],[IF MALTIPLE]],2)</f>
        <v>OE</v>
      </c>
      <c r="D32" t="s">
        <v>121</v>
      </c>
    </row>
    <row r="33" spans="1:4" hidden="1" x14ac:dyDescent="0.3">
      <c r="A33" s="19">
        <v>32</v>
      </c>
      <c r="B33" s="19" t="s">
        <v>155</v>
      </c>
      <c r="C33" s="22" t="str">
        <f>LEFT(Table15[[#This Row],[IF MALTIPLE]],2)</f>
        <v>OE</v>
      </c>
      <c r="D33" t="s">
        <v>122</v>
      </c>
    </row>
    <row r="34" spans="1:4" hidden="1" x14ac:dyDescent="0.3">
      <c r="A34" s="19">
        <v>33</v>
      </c>
      <c r="B34" s="19" t="s">
        <v>151</v>
      </c>
      <c r="C34" s="22" t="str">
        <f>LEFT(Table15[[#This Row],[IF MALTIPLE]],2)</f>
        <v>OF</v>
      </c>
      <c r="D34" t="s">
        <v>83</v>
      </c>
    </row>
    <row r="35" spans="1:4" hidden="1" x14ac:dyDescent="0.3">
      <c r="A35" s="19">
        <v>34</v>
      </c>
      <c r="B35" s="19" t="s">
        <v>152</v>
      </c>
      <c r="C35" s="22" t="str">
        <f>LEFT(Table15[[#This Row],[IF MALTIPLE]],2)</f>
        <v>OF</v>
      </c>
      <c r="D35" t="s">
        <v>99</v>
      </c>
    </row>
    <row r="36" spans="1:4" hidden="1" x14ac:dyDescent="0.3">
      <c r="A36" s="19">
        <v>35</v>
      </c>
      <c r="B36" s="19" t="s">
        <v>85</v>
      </c>
      <c r="C36" s="22" t="str">
        <f>LEFT(Table15[[#This Row],[IF MALTIPLE]],2)</f>
        <v>OG</v>
      </c>
      <c r="D36" t="s">
        <v>86</v>
      </c>
    </row>
    <row r="37" spans="1:4" hidden="1" x14ac:dyDescent="0.3">
      <c r="A37" s="19">
        <v>36</v>
      </c>
      <c r="B37" s="19" t="s">
        <v>156</v>
      </c>
      <c r="C37" s="22" t="str">
        <f>LEFT(Table15[[#This Row],[IF MALTIPLE]],2)</f>
        <v>OI</v>
      </c>
      <c r="D37" t="s">
        <v>96</v>
      </c>
    </row>
    <row r="38" spans="1:4" hidden="1" x14ac:dyDescent="0.3">
      <c r="A38" s="19">
        <v>37</v>
      </c>
      <c r="B38" s="19" t="s">
        <v>157</v>
      </c>
      <c r="C38" s="22" t="str">
        <f>LEFT(Table15[[#This Row],[IF MALTIPLE]],2)</f>
        <v>OI</v>
      </c>
      <c r="D38" t="s">
        <v>97</v>
      </c>
    </row>
    <row r="39" spans="1:4" hidden="1" x14ac:dyDescent="0.3">
      <c r="A39" s="19">
        <v>38</v>
      </c>
      <c r="B39" s="19" t="s">
        <v>104</v>
      </c>
      <c r="C39" s="22" t="str">
        <f>LEFT(Table15[[#This Row],[IF MALTIPLE]],2)</f>
        <v>OJ</v>
      </c>
      <c r="D39" t="s">
        <v>105</v>
      </c>
    </row>
    <row r="40" spans="1:4" hidden="1" x14ac:dyDescent="0.3">
      <c r="A40" s="19">
        <v>39</v>
      </c>
      <c r="B40" s="19" t="s">
        <v>108</v>
      </c>
      <c r="C40" s="22" t="str">
        <f>LEFT(Table15[[#This Row],[IF MALTIPLE]],2)</f>
        <v>OK</v>
      </c>
      <c r="D40" t="s">
        <v>109</v>
      </c>
    </row>
    <row r="41" spans="1:4" hidden="1" x14ac:dyDescent="0.3">
      <c r="A41" s="19">
        <v>40</v>
      </c>
      <c r="B41" s="19" t="s">
        <v>146</v>
      </c>
      <c r="C41" s="22" t="str">
        <f>LEFT(Table15[[#This Row],[IF MALTIPLE]],2)</f>
        <v>OL</v>
      </c>
      <c r="D41" t="s">
        <v>93</v>
      </c>
    </row>
    <row r="42" spans="1:4" hidden="1" x14ac:dyDescent="0.3">
      <c r="A42" s="19">
        <v>41</v>
      </c>
      <c r="B42" s="19" t="s">
        <v>147</v>
      </c>
      <c r="C42" s="22" t="str">
        <f>LEFT(Table15[[#This Row],[IF MALTIPLE]],2)</f>
        <v>OL</v>
      </c>
      <c r="D42" t="s">
        <v>131</v>
      </c>
    </row>
    <row r="43" spans="1:4" hidden="1" x14ac:dyDescent="0.3">
      <c r="A43" s="19">
        <v>42</v>
      </c>
      <c r="B43" s="19" t="s">
        <v>134</v>
      </c>
      <c r="C43" s="22" t="str">
        <f>LEFT(Table15[[#This Row],[IF MALTIPLE]],2)</f>
        <v>OT</v>
      </c>
      <c r="D43" t="s">
        <v>135</v>
      </c>
    </row>
    <row r="44" spans="1:4" hidden="1" x14ac:dyDescent="0.3">
      <c r="A44" s="19">
        <v>43</v>
      </c>
      <c r="B44" s="19" t="s">
        <v>158</v>
      </c>
      <c r="C44" s="22" t="str">
        <f>LEFT(Table15[[#This Row],[IF MALTIPLE]],2)</f>
        <v>OU</v>
      </c>
      <c r="D44" t="s">
        <v>139</v>
      </c>
    </row>
    <row r="45" spans="1:4" hidden="1" x14ac:dyDescent="0.3">
      <c r="A45" s="19">
        <v>44</v>
      </c>
      <c r="B45" s="19" t="s">
        <v>159</v>
      </c>
      <c r="C45" s="22" t="str">
        <f>LEFT(Table15[[#This Row],[IF MALTIPLE]],2)</f>
        <v>OU</v>
      </c>
      <c r="D45" t="s">
        <v>140</v>
      </c>
    </row>
    <row r="46" spans="1:4" hidden="1" x14ac:dyDescent="0.3">
      <c r="A46" s="19">
        <v>45</v>
      </c>
      <c r="B46" s="19" t="s">
        <v>117</v>
      </c>
      <c r="C46" s="22" t="str">
        <f>LEFT(Table15[[#This Row],[IF MALTIPLE]],2)</f>
        <v>PA</v>
      </c>
      <c r="D46" t="s">
        <v>118</v>
      </c>
    </row>
    <row r="47" spans="1:4" hidden="1" x14ac:dyDescent="0.3">
      <c r="A47" s="19">
        <v>46</v>
      </c>
      <c r="B47" s="19" t="s">
        <v>119</v>
      </c>
      <c r="C47" s="22" t="str">
        <f>LEFT(Table15[[#This Row],[IF MALTIPLE]],2)</f>
        <v>PH</v>
      </c>
      <c r="D47" t="s">
        <v>120</v>
      </c>
    </row>
    <row r="48" spans="1:4" hidden="1" x14ac:dyDescent="0.3">
      <c r="A48" s="19">
        <v>47</v>
      </c>
      <c r="B48" s="19" t="s">
        <v>124</v>
      </c>
      <c r="C48" s="22" t="str">
        <f>LEFT(Table15[[#This Row],[IF MALTIPLE]],2)</f>
        <v>RS</v>
      </c>
      <c r="D48" t="s">
        <v>125</v>
      </c>
    </row>
    <row r="49" spans="1:4" hidden="1" x14ac:dyDescent="0.3">
      <c r="A49" s="19">
        <v>48</v>
      </c>
      <c r="B49" s="19" t="s">
        <v>126</v>
      </c>
      <c r="C49" s="22" t="str">
        <f>LEFT(Table15[[#This Row],[IF MALTIPLE]],2)</f>
        <v>SE</v>
      </c>
      <c r="D49" t="s">
        <v>127</v>
      </c>
    </row>
    <row r="50" spans="1:4" hidden="1" x14ac:dyDescent="0.3">
      <c r="A50" s="19">
        <v>49</v>
      </c>
      <c r="B50" s="19" t="s">
        <v>172</v>
      </c>
      <c r="C50" s="22" t="str">
        <f>LEFT(Table15[[#This Row],[IF MALTIPLE]],2)</f>
        <v>SW</v>
      </c>
      <c r="D50" t="s">
        <v>128</v>
      </c>
    </row>
    <row r="51" spans="1:4" hidden="1" x14ac:dyDescent="0.3">
      <c r="A51" s="19">
        <v>50</v>
      </c>
      <c r="B51" s="19" t="s">
        <v>129</v>
      </c>
      <c r="C51" s="22" t="str">
        <f>LEFT(Table15[[#This Row],[IF MALTIPLE]],2)</f>
        <v>TH</v>
      </c>
      <c r="D51" t="s">
        <v>130</v>
      </c>
    </row>
    <row r="52" spans="1:4" hidden="1" x14ac:dyDescent="0.3">
      <c r="A52" s="19">
        <v>51</v>
      </c>
      <c r="B52" s="19" t="s">
        <v>132</v>
      </c>
      <c r="C52" s="22" t="str">
        <f>LEFT(Table15[[#This Row],[IF MALTIPLE]],2)</f>
        <v>TR</v>
      </c>
      <c r="D52" t="s">
        <v>133</v>
      </c>
    </row>
    <row r="53" spans="1:4" hidden="1" x14ac:dyDescent="0.3">
      <c r="A53" s="19">
        <v>52</v>
      </c>
      <c r="B53" s="19" t="s">
        <v>136</v>
      </c>
      <c r="C53" s="22" t="str">
        <f>LEFT(Table15[[#This Row],[IF MALTIPLE]],2)</f>
        <v>TW</v>
      </c>
      <c r="D53" t="s">
        <v>137</v>
      </c>
    </row>
    <row r="54" spans="1:4" hidden="1" x14ac:dyDescent="0.3">
      <c r="A54" s="19">
        <v>53</v>
      </c>
      <c r="B54" s="19" t="s">
        <v>148</v>
      </c>
      <c r="C54" s="22" t="str">
        <f>LEFT(Table15[[#This Row],[IF MALTIPLE]],2)</f>
        <v>US</v>
      </c>
      <c r="D54" t="s">
        <v>138</v>
      </c>
    </row>
    <row r="55" spans="1:4" hidden="1" x14ac:dyDescent="0.3">
      <c r="A55" s="19">
        <v>54</v>
      </c>
      <c r="B55" s="19" t="s">
        <v>141</v>
      </c>
      <c r="C55" s="22" t="str">
        <f>LEFT(Table15[[#This Row],[IF MALTIPLE]],2)</f>
        <v>UY</v>
      </c>
      <c r="D55" t="s">
        <v>142</v>
      </c>
    </row>
    <row r="56" spans="1:4" hidden="1" x14ac:dyDescent="0.3">
      <c r="A56" s="19">
        <v>55</v>
      </c>
      <c r="B56" s="19" t="s">
        <v>143</v>
      </c>
      <c r="C56" s="22" t="str">
        <f>LEFT(Table15[[#This Row],[IF MALTIPLE]],2)</f>
        <v>ZA</v>
      </c>
      <c r="D56" t="s">
        <v>144</v>
      </c>
    </row>
    <row r="57" spans="1:4" hidden="1" x14ac:dyDescent="0.3">
      <c r="A57" s="19">
        <v>57</v>
      </c>
      <c r="B57" s="19" t="s">
        <v>149</v>
      </c>
      <c r="C57" s="22" t="str">
        <f>LEFT(Table15[[#This Row],[IF MALTIPLE]],2)</f>
        <v>US</v>
      </c>
      <c r="D57" t="s">
        <v>150</v>
      </c>
    </row>
    <row r="58" spans="1:4" hidden="1" x14ac:dyDescent="0.3">
      <c r="A58" s="19">
        <v>58</v>
      </c>
      <c r="B58" s="19" t="s">
        <v>166</v>
      </c>
      <c r="C58" s="22" t="str">
        <f>LEFT(Table15[[#This Row],[IF MALTIPLE]],2)</f>
        <v>GB</v>
      </c>
      <c r="D58" t="s">
        <v>164</v>
      </c>
    </row>
    <row r="59" spans="1:4" hidden="1" x14ac:dyDescent="0.3">
      <c r="A59" s="19">
        <v>59</v>
      </c>
      <c r="B59" s="19" t="s">
        <v>171</v>
      </c>
      <c r="C59" s="22" t="str">
        <f>LEFT(Table15[[#This Row],[IF MALTIPLE]],2)</f>
        <v>LH</v>
      </c>
      <c r="D59" t="s">
        <v>99</v>
      </c>
    </row>
    <row r="60" spans="1:4" hidden="1" x14ac:dyDescent="0.3">
      <c r="A60" s="19">
        <v>60</v>
      </c>
      <c r="B60" s="19" t="s">
        <v>173</v>
      </c>
      <c r="C60" s="22" t="str">
        <f>LEFT(Table15[[#This Row],[IF MALTIPLE]],2)</f>
        <v>SW</v>
      </c>
      <c r="D60" t="s">
        <v>121</v>
      </c>
    </row>
    <row r="61" spans="1:4" hidden="1" x14ac:dyDescent="0.3">
      <c r="A61" s="19">
        <v>61</v>
      </c>
      <c r="B61" s="19" t="s">
        <v>174</v>
      </c>
      <c r="C61" s="22" t="str">
        <f>LEFT(Table15[[#This Row],[IF MALTIPLE]],2)</f>
        <v>CH</v>
      </c>
      <c r="D61" t="s">
        <v>177</v>
      </c>
    </row>
    <row r="62" spans="1:4" hidden="1" x14ac:dyDescent="0.3">
      <c r="A62" s="19">
        <v>62</v>
      </c>
      <c r="B62" s="19" t="s">
        <v>175</v>
      </c>
      <c r="C62" s="22" t="str">
        <f>LEFT(Table15[[#This Row],[IF MALTIPLE]],2)</f>
        <v>PL</v>
      </c>
      <c r="D62" t="s">
        <v>178</v>
      </c>
    </row>
    <row r="63" spans="1:4" hidden="1" x14ac:dyDescent="0.3">
      <c r="A63" s="19">
        <v>63</v>
      </c>
      <c r="B63" s="19" t="s">
        <v>126</v>
      </c>
      <c r="C63" s="22" t="str">
        <f>LEFT(Table15[[#This Row],[IF MALTIPLE]],2)</f>
        <v>SE</v>
      </c>
    </row>
    <row r="64" spans="1:4" hidden="1" x14ac:dyDescent="0.3">
      <c r="A64" s="19">
        <v>64</v>
      </c>
      <c r="B64" s="19" t="s">
        <v>176</v>
      </c>
      <c r="C64" s="22" t="str">
        <f>LEFT(Table15[[#This Row],[IF MALTIPLE]],2)</f>
        <v>VN</v>
      </c>
      <c r="D64" t="s">
        <v>179</v>
      </c>
    </row>
    <row r="65" spans="1:5" hidden="1" x14ac:dyDescent="0.3">
      <c r="A65" s="19">
        <v>65</v>
      </c>
      <c r="B65" s="19" t="s">
        <v>182</v>
      </c>
      <c r="C65" s="22" t="str">
        <f>LEFT(Table15[[#This Row],[IF MALTIPLE]],2)</f>
        <v>OO</v>
      </c>
      <c r="D65" t="s">
        <v>184</v>
      </c>
    </row>
    <row r="66" spans="1:5" hidden="1" x14ac:dyDescent="0.3">
      <c r="A66" s="19">
        <v>66</v>
      </c>
      <c r="B66" s="19" t="s">
        <v>181</v>
      </c>
      <c r="C66" s="22" t="str">
        <f>LEFT(Table15[[#This Row],[IF MALTIPLE]],2)</f>
        <v>DK</v>
      </c>
      <c r="D66" t="s">
        <v>185</v>
      </c>
    </row>
    <row r="67" spans="1:5" hidden="1" x14ac:dyDescent="0.3">
      <c r="A67" s="19">
        <v>67</v>
      </c>
      <c r="B67" s="19" t="s">
        <v>183</v>
      </c>
      <c r="C67" s="22" t="str">
        <f>LEFT(Table15[[#This Row],[IF MALTIPLE]],2)</f>
        <v>CL</v>
      </c>
      <c r="D67" t="s">
        <v>186</v>
      </c>
    </row>
    <row r="68" spans="1:5" hidden="1" x14ac:dyDescent="0.3">
      <c r="A68" s="19">
        <v>68</v>
      </c>
      <c r="B68" s="19" t="s">
        <v>187</v>
      </c>
      <c r="C68" s="22" t="str">
        <f>LEFT(Table15[[#This Row],[IF MALTIPLE]],2)</f>
        <v>PE</v>
      </c>
      <c r="D68" t="s">
        <v>188</v>
      </c>
    </row>
    <row r="69" spans="1:5" hidden="1" x14ac:dyDescent="0.3">
      <c r="A69" s="19">
        <v>69</v>
      </c>
      <c r="B69" s="19" t="s">
        <v>189</v>
      </c>
      <c r="C69" s="22" t="str">
        <f>LEFT(Table15[[#This Row],[IF MALTIPLE]],2)</f>
        <v>EN</v>
      </c>
      <c r="D69" t="s">
        <v>190</v>
      </c>
      <c r="E69" t="s">
        <v>191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E-INVOICE</vt:lpstr>
      <vt:lpstr>Default Exporter</vt:lpstr>
      <vt:lpstr>SAMPLE</vt:lpstr>
      <vt:lpstr>REX COUNTRY LIST</vt:lpstr>
      <vt:lpstr>LIST</vt:lpstr>
      <vt:lpstr>WARE HOUSE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Istyak Ahmmed</dc:creator>
  <cp:lastModifiedBy>Istyak Ahmmed</cp:lastModifiedBy>
  <dcterms:created xsi:type="dcterms:W3CDTF">2024-04-07T08:58:45Z</dcterms:created>
  <dcterms:modified xsi:type="dcterms:W3CDTF">2024-12-25T20:53:24Z</dcterms:modified>
</cp:coreProperties>
</file>