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OQ ELASER\Desktop\"/>
    </mc:Choice>
  </mc:AlternateContent>
  <bookViews>
    <workbookView xWindow="0" yWindow="0" windowWidth="16815" windowHeight="7155"/>
  </bookViews>
  <sheets>
    <sheet name="Highest Discounts" sheetId="2" r:id="rId1"/>
    <sheet name="Least Discounts" sheetId="3" r:id="rId2"/>
    <sheet name="DiscountPercentage" sheetId="4" r:id="rId3"/>
    <sheet name="Discount(Ratings)" sheetId="5" r:id="rId4"/>
    <sheet name="HighestDiscounts(Top10)" sheetId="9" r:id="rId5"/>
    <sheet name="PRODUCT PERFORMANCE DASHBOARD" sheetId="16" r:id="rId6"/>
    <sheet name="ReviewCount" sheetId="15" r:id="rId7"/>
    <sheet name="Discount_and_Reviews" sheetId="17" r:id="rId8"/>
    <sheet name="Discount&amp;Review" sheetId="20" r:id="rId9"/>
    <sheet name="Lowest Discounts" sheetId="28" r:id="rId10"/>
    <sheet name="Excel_Project" sheetId="1" r:id="rId11"/>
  </sheets>
  <definedNames>
    <definedName name="Slicer_Absolute_Discount">#N/A</definedName>
    <definedName name="Slicer_Current_price">#N/A</definedName>
    <definedName name="Slicer_Discount">#N/A</definedName>
    <definedName name="Slicer_Discount_Percentage">#N/A</definedName>
    <definedName name="Slicer_Qualitatitive_Rating">#N/A</definedName>
    <definedName name="Slicer_Ratings">#N/A</definedName>
    <definedName name="Slicer_Review">#N/A</definedName>
  </definedNames>
  <calcPr calcId="152511"/>
  <pivotCaches>
    <pivotCache cacheId="2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7" i="1" l="1"/>
  <c r="K30"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K22" i="1"/>
  <c r="K20" i="1"/>
  <c r="L18" i="1"/>
  <c r="K18" i="1"/>
  <c r="L15" i="1"/>
  <c r="K15" i="1"/>
  <c r="K12" i="1"/>
  <c r="K9" i="1"/>
  <c r="K6" i="1"/>
  <c r="K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alcChain>
</file>

<file path=xl/sharedStrings.xml><?xml version="1.0" encoding="utf-8"?>
<sst xmlns="http://schemas.openxmlformats.org/spreadsheetml/2006/main" count="218" uniqueCount="147">
  <si>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</si>
  <si>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</si>
  <si>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</si>
  <si>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</si>
  <si>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</si>
  <si>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</si>
  <si>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</si>
  <si>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</si>
  <si>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</si>
  <si>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</si>
  <si>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</si>
  <si>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</si>
  <si>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</si>
  <si>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</si>
  <si>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</si>
  <si>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</si>
  <si>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</si>
  <si>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</si>
  <si>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</si>
  <si>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</si>
  <si>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</si>
  <si>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</si>
  <si>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</si>
  <si>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</si>
  <si>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</si>
  <si>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</si>
  <si>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</si>
  <si>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</si>
  <si>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</si>
  <si>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</si>
  <si>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</si>
  <si>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</si>
  <si>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</si>
  <si>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</si>
  <si>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</si>
  <si>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</si>
  <si>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</si>
  <si>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</si>
  <si>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</si>
  <si>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</si>
  <si>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</si>
  <si>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</si>
  <si>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</si>
  <si>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</si>
  <si>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</si>
  <si>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</si>
  <si>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</si>
  <si>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</si>
  <si>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</si>
  <si>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</si>
  <si>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</si>
  <si>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</si>
  <si>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</si>
  <si>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</si>
  <si>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</si>
  <si>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</si>
  <si>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</si>
  <si>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</si>
  <si>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</si>
  <si>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</si>
  <si>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</si>
  <si>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</si>
  <si>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</si>
  <si>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</si>
  <si>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</si>
  <si>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</si>
  <si>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</si>
  <si>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</si>
  <si>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</si>
  <si>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</si>
  <si>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</si>
  <si>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</si>
  <si>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</si>
  <si>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</si>
  <si>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</si>
  <si>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</si>
  <si>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</si>
  <si>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</si>
  <si>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</si>
  <si>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</si>
  <si>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</si>
  <si>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</si>
  <si>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</si>
  <si>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</si>
  <si>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</si>
  <si>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</si>
  <si>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</si>
  <si>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</si>
  <si>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</si>
  <si>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</si>
  <si>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</si>
  <si>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</si>
  <si>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</si>
  <si>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</si>
  <si>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</si>
  <si>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</si>
  <si>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</si>
  <si>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</si>
  <si>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</si>
  <si>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</si>
  <si>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</si>
  <si>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</si>
  <si>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</si>
  <si>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</si>
  <si>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</si>
  <si>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</si>
  <si>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</si>
  <si>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</si>
  <si>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</si>
  <si>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</si>
  <si>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</si>
  <si>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</si>
  <si>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</si>
  <si>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</si>
  <si>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Old Price</t>
  </si>
  <si>
    <t>Absolute Discount</t>
  </si>
  <si>
    <t>Qualitatitive Rating</t>
  </si>
  <si>
    <t>Discount Percentage</t>
  </si>
  <si>
    <t>Average Current Price</t>
  </si>
  <si>
    <t>Average Old Price</t>
  </si>
  <si>
    <t>Average Discount</t>
  </si>
  <si>
    <t>Average Rating</t>
  </si>
  <si>
    <t>Highest Product Price</t>
  </si>
  <si>
    <t>Name_Highest_Product</t>
  </si>
  <si>
    <t>Least ProductPrice</t>
  </si>
  <si>
    <t>Name_Least_Product</t>
  </si>
  <si>
    <t>No strong Correlation</t>
  </si>
  <si>
    <t>No Strong Correlation</t>
  </si>
  <si>
    <t>Row Labels</t>
  </si>
  <si>
    <t>Grand Total</t>
  </si>
  <si>
    <t>Sum of Discount</t>
  </si>
  <si>
    <t>Average</t>
  </si>
  <si>
    <t>Excellent</t>
  </si>
  <si>
    <t>Poor</t>
  </si>
  <si>
    <t>High Discount</t>
  </si>
  <si>
    <t>Medium Discount</t>
  </si>
  <si>
    <t>Low Discount</t>
  </si>
  <si>
    <t>Count of Discount Percentage</t>
  </si>
  <si>
    <t>Average of Discount</t>
  </si>
  <si>
    <t>Average of Ratings</t>
  </si>
  <si>
    <t>Count of Review</t>
  </si>
  <si>
    <t>Tota Products</t>
  </si>
  <si>
    <t>Total Reviews</t>
  </si>
  <si>
    <t>PRODUCT PERFORMANCE DASHBOARD</t>
  </si>
  <si>
    <t>Max of Discount</t>
  </si>
  <si>
    <t>Sum of Review</t>
  </si>
  <si>
    <t>Average of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</si>
</sst>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2" fontId="0" fillId="0" borderId="0" xfId="0" applyNumberFormat="1"/>
    <xf numFmtId="0" fontId="0" fillId="0" borderId="10" xfId="0" applyBorder="1"/>
    <xf numFmtId="2" fontId="0" fillId="0" borderId="10" xfId="0" applyNumberFormat="1" applyBorder="1"/>
    <xf numFmtId="0" fontId="0" fillId="0" borderId="11" xfId="0" applyBorder="1"/>
    <xf numFmtId="0" fontId="0" fillId="0" borderId="12" xfId="0" applyBorder="1"/>
    <xf numFmtId="0" fontId="0" fillId="0" borderId="13" xfId="0" applyBorder="1"/>
    <xf numFmtId="2" fontId="0" fillId="0" borderId="14" xfId="0" applyNumberFormat="1" applyBorder="1"/>
    <xf numFmtId="0" fontId="0" fillId="0" borderId="14" xfId="0" applyBorder="1"/>
    <xf numFmtId="0" fontId="0" fillId="0" borderId="15" xfId="0" applyBorder="1"/>
    <xf numFmtId="0" fontId="0" fillId="0" borderId="16" xfId="0" applyBorder="1"/>
    <xf numFmtId="2" fontId="0" fillId="0" borderId="17" xfId="0" applyNumberFormat="1" applyBorder="1"/>
    <xf numFmtId="0" fontId="0" fillId="0" borderId="17" xfId="0" applyBorder="1"/>
    <xf numFmtId="0" fontId="0" fillId="0" borderId="18" xfId="0" applyBorder="1"/>
    <xf numFmtId="10" fontId="0" fillId="0" borderId="14" xfId="0" applyNumberFormat="1" applyBorder="1"/>
    <xf numFmtId="10" fontId="0" fillId="0" borderId="10" xfId="0" applyNumberFormat="1" applyBorder="1"/>
    <xf numFmtId="10" fontId="0" fillId="0" borderId="17" xfId="0" applyNumberFormat="1" applyBorder="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rgb="FFFFFF00"/>
        </patternFill>
      </fil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[Excel_Project1.xlsx]DiscountPercentage!PivotTable1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DiscountPercentage!$B$3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DiscountPercentage!$A$4:$A$7</c:f>
              <c:strCache>
                <c:ptCount val="3"/>
                <c:pt idx="0">
                  <c:v>Average</c:v>
                </c:pt>
                <c:pt idx="1">
                  <c:v>Excellent</c:v>
                </c:pt>
                <c:pt idx="2">
                  <c:v>Poor</c:v>
                </c:pt>
              </c:strCache>
            </c:strRef>
          </c:cat>
          <c:val>
            <c:numRef>
              <c:f>DiscountPercentage!$B$4:$B$7</c:f>
              <c:numCache>
                <c:formatCode>General</c:formatCode>
                <c:ptCount val="3"/>
                <c:pt idx="0">
                  <c:v>3</c:v>
                </c:pt>
                <c:pt idx="1">
                  <c:v>18</c:v>
                </c:pt>
                <c:pt idx="2">
                  <c:v>55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[Excel_Project1.xlsx]Discount_and_Reviews!PivotTable10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Discount_and_Reviews!$B$3</c:f>
              <c:strCache>
                <c:ptCount val="1"/>
                <c:pt idx="0">
                  <c:v>Max of Discount</c:v>
                </c:pt>
              </c:strCache>
            </c:strRef>
          </c:tx>
          <c:spPr>
            <a:solidFill>
              <a:schemeClr val="accent1"/>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Discount_and_Reviews!$B$4:$B$15</c:f>
              <c:numCache>
                <c:formatCode>General</c:formatCode>
                <c:ptCount val="11"/>
                <c:pt idx="0">
                  <c:v>0.53</c:v>
                </c:pt>
                <c:pt idx="1">
                  <c:v>0.55000000000000004</c:v>
                </c:pt>
                <c:pt idx="2">
                  <c:v>0.64</c:v>
                </c:pt>
                <c:pt idx="3">
                  <c:v>0.53</c:v>
                </c:pt>
                <c:pt idx="4">
                  <c:v>0.61</c:v>
                </c:pt>
                <c:pt idx="5">
                  <c:v>0.52</c:v>
                </c:pt>
                <c:pt idx="6">
                  <c:v>0.52</c:v>
                </c:pt>
                <c:pt idx="7">
                  <c:v>0.54</c:v>
                </c:pt>
                <c:pt idx="8">
                  <c:v>0.55000000000000004</c:v>
                </c:pt>
                <c:pt idx="9">
                  <c:v>0.54</c:v>
                </c:pt>
                <c:pt idx="10">
                  <c:v>0.55000000000000004</c:v>
                </c:pt>
              </c:numCache>
            </c:numRef>
          </c:val>
        </c:ser>
        <c:ser>
          <c:idx val="1"/>
          <c:order val="1"/>
          <c:tx>
            <c:strRef>
              <c:f>Discount_and_Reviews!$C$3</c:f>
              <c:strCache>
                <c:ptCount val="1"/>
                <c:pt idx="0">
                  <c:v>Average of Ratings</c:v>
                </c:pt>
              </c:strCache>
            </c:strRef>
          </c:tx>
          <c:spPr>
            <a:solidFill>
              <a:schemeClr val="accent2"/>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Discount_and_Reviews!$C$4:$C$15</c:f>
              <c:numCache>
                <c:formatCode>General</c:formatCode>
                <c:ptCount val="11"/>
                <c:pt idx="0">
                  <c:v>3.3</c:v>
                </c:pt>
                <c:pt idx="1">
                  <c:v>2.1</c:v>
                </c:pt>
                <c:pt idx="3">
                  <c:v>5</c:v>
                </c:pt>
                <c:pt idx="5">
                  <c:v>4.3</c:v>
                </c:pt>
                <c:pt idx="6">
                  <c:v>2.7</c:v>
                </c:pt>
                <c:pt idx="7">
                  <c:v>4.3</c:v>
                </c:pt>
                <c:pt idx="8">
                  <c:v>4.8</c:v>
                </c:pt>
                <c:pt idx="9">
                  <c:v>3</c:v>
                </c:pt>
              </c:numCache>
            </c:numRef>
          </c:val>
        </c:ser>
        <c:ser>
          <c:idx val="2"/>
          <c:order val="2"/>
          <c:tx>
            <c:strRef>
              <c:f>Discount_and_Reviews!$D$3</c:f>
              <c:strCache>
                <c:ptCount val="1"/>
                <c:pt idx="0">
                  <c:v>Sum of Review</c:v>
                </c:pt>
              </c:strCache>
            </c:strRef>
          </c:tx>
          <c:spPr>
            <a:solidFill>
              <a:schemeClr val="accent3"/>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Discount_and_Reviews!$D$4:$D$15</c:f>
              <c:numCache>
                <c:formatCode>General</c:formatCode>
                <c:ptCount val="11"/>
                <c:pt idx="0">
                  <c:v>13</c:v>
                </c:pt>
                <c:pt idx="1">
                  <c:v>13</c:v>
                </c:pt>
                <c:pt idx="3">
                  <c:v>2</c:v>
                </c:pt>
                <c:pt idx="5">
                  <c:v>9</c:v>
                </c:pt>
                <c:pt idx="6">
                  <c:v>15</c:v>
                </c:pt>
                <c:pt idx="7">
                  <c:v>7</c:v>
                </c:pt>
                <c:pt idx="8">
                  <c:v>5</c:v>
                </c:pt>
                <c:pt idx="9">
                  <c:v>10</c:v>
                </c:pt>
              </c:numCache>
            </c:numRef>
          </c:val>
        </c:ser>
        <c:dLbls>
          <c:showLegendKey val="0"/>
          <c:showVal val="0"/>
          <c:showCatName val="0"/>
          <c:showSerName val="0"/>
          <c:showPercent val="0"/>
          <c:showBubbleSize val="0"/>
        </c:dLbls>
        <c:gapWidth val="182"/>
        <c:axId val="-1860218976"/>
        <c:axId val="-1860216800"/>
      </c:barChart>
      <c:catAx>
        <c:axId val="-186021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16800"/>
        <c:crosses val="autoZero"/>
        <c:auto val="1"/>
        <c:lblAlgn val="ctr"/>
        <c:lblOffset val="100"/>
        <c:noMultiLvlLbl val="0"/>
      </c:catAx>
      <c:valAx>
        <c:axId val="-186021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1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[Excel_Project1.xlsx]Discount&amp;Review!PivotTable12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'Discount&amp;Review'!$B$3</c:f>
              <c:strCache>
                <c:ptCount val="1"/>
                <c:pt idx="0">
                  <c:v>Average of Discount</c:v>
                </c:pt>
              </c:strCache>
            </c:strRef>
          </c:tx>
          <c:spPr>
            <a:solidFill>
              <a:schemeClr val="accent1"/>
            </a:solidFill>
            <a:ln>
              <a:noFill/>
            </a:ln>
            <a:effectLst/>
          </c:spPr>
          <c:invertIfNegative val="0"/>
          <c:cat>
            <c:strRef>
              <c:f>'Discount&amp;Review'!$A$4:$A$7</c:f>
              <c:strCache>
                <c:ptCount val="3"/>
                <c:pt idx="0">
                  <c:v>High Discount</c:v>
                </c:pt>
                <c:pt idx="1">
                  <c:v>Low Discount</c:v>
                </c:pt>
                <c:pt idx="2">
                  <c:v>Medium Discount</c:v>
                </c:pt>
              </c:strCache>
            </c:strRef>
          </c:cat>
          <c:val>
            <c:numRef>
              <c:f>'Discount&amp;Review'!$B$4:$B$7</c:f>
              <c:numCache>
                <c:formatCode>General</c:formatCode>
                <c:ptCount val="3"/>
                <c:pt idx="0">
                  <c:v>0.36661290322580636</c:v>
                </c:pt>
                <c:pt idx="1">
                  <c:v>0.38736842105263158</c:v>
                </c:pt>
                <c:pt idx="2">
                  <c:v>0.35806451612903217</c:v>
                </c:pt>
              </c:numCache>
            </c:numRef>
          </c:val>
        </c:ser>
        <c:ser>
          <c:idx val="1"/>
          <c:order val="1"/>
          <c:tx>
            <c:strRef>
              <c:f>'Discount&amp;Review'!$C$3</c:f>
              <c:strCache>
                <c:ptCount val="1"/>
                <c:pt idx="0">
                  <c:v>Average of Review</c:v>
                </c:pt>
              </c:strCache>
            </c:strRef>
          </c:tx>
          <c:spPr>
            <a:solidFill>
              <a:schemeClr val="accent2"/>
            </a:solidFill>
            <a:ln>
              <a:noFill/>
            </a:ln>
            <a:effectLst/>
          </c:spPr>
          <c:invertIfNegative val="0"/>
          <c:cat>
            <c:strRef>
              <c:f>'Discount&amp;Review'!$A$4:$A$7</c:f>
              <c:strCache>
                <c:ptCount val="3"/>
                <c:pt idx="0">
                  <c:v>High Discount</c:v>
                </c:pt>
                <c:pt idx="1">
                  <c:v>Low Discount</c:v>
                </c:pt>
                <c:pt idx="2">
                  <c:v>Medium Discount</c:v>
                </c:pt>
              </c:strCache>
            </c:strRef>
          </c:cat>
          <c:val>
            <c:numRef>
              <c:f>'Discount&amp;Review'!$C$4:$C$7</c:f>
              <c:numCache>
                <c:formatCode>General</c:formatCode>
                <c:ptCount val="3"/>
                <c:pt idx="0">
                  <c:v>10.6875</c:v>
                </c:pt>
                <c:pt idx="1">
                  <c:v>19</c:v>
                </c:pt>
                <c:pt idx="2">
                  <c:v>14.727272727272727</c:v>
                </c:pt>
              </c:numCache>
            </c:numRef>
          </c:val>
        </c:ser>
        <c:dLbls>
          <c:showLegendKey val="0"/>
          <c:showVal val="0"/>
          <c:showCatName val="0"/>
          <c:showSerName val="0"/>
          <c:showPercent val="0"/>
          <c:showBubbleSize val="0"/>
        </c:dLbls>
        <c:gapWidth val="219"/>
        <c:overlap val="-27"/>
        <c:axId val="-1922420784"/>
        <c:axId val="-1860224416"/>
      </c:barChart>
      <c:catAx>
        <c:axId val="-19224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24416"/>
        <c:crosses val="autoZero"/>
        <c:auto val="1"/>
        <c:lblAlgn val="ctr"/>
        <c:lblOffset val="100"/>
        <c:noMultiLvlLbl val="0"/>
      </c:catAx>
      <c:valAx>
        <c:axId val="-186022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2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[Excel_Project1.xlsx]Lowest Discounts!PivotTable13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'Lowest Discounts'!$B$3</c:f>
              <c:strCache>
                <c:ptCount val="1"/>
                <c:pt idx="0">
                  <c:v>Total</c:v>
                </c:pt>
              </c:strCache>
            </c:strRef>
          </c:tx>
          <c:spPr>
            <a:solidFill>
              <a:schemeClr val="accent2"/>
            </a:solidFill>
            <a:ln>
              <a:noFill/>
            </a:ln>
            <a:effectLst/>
          </c:spPr>
          <c:invertIfNegative val="0"/>
          <c:cat>
            <c:strRef>
              <c:f>'Lowest Discounts'!$A$4:$A$14</c:f>
              <c:strCache>
                <c:ptCount val="10"/>
                <c:pt idx="0">
                  <c:v>2 Pairs Cowhide Split Leather Work Gloves.32â„‰ Or Above Welding Gloves</c:v>
                </c:pt>
                <c:pt idx="1">
                  <c:v>24 Grid Wall-mounted Sundries Organiser Fabric Closet Bag Storage Rack</c:v>
                </c:pt>
                <c:pt idx="2">
                  <c:v>Cushion Silicone Butt Cushion Summer Ice Cushion Honeycomb Gel Cushion</c:v>
                </c:pt>
                <c:pt idx="3">
                  <c:v>Metal Wall Clock Silver Dial Crystal Jewelry Round Home Decoration Wall Clock</c:v>
                </c:pt>
                <c:pt idx="4">
                  <c:v>Multi-purpose Rice Drainage Basket And Fruit And Vegetable Drainage Sieve</c:v>
                </c:pt>
                <c:pt idx="5">
                  <c:v>Pen Grips For Kids Pen Grip Posture Correction Tool For Kids</c:v>
                </c:pt>
                <c:pt idx="6">
                  <c:v>Portable Soap Dispenser Kitchen Detergent Press Box Kitchen Tools</c:v>
                </c:pt>
                <c:pt idx="7">
                  <c:v>Shower Cap Wide Elastic Band Cover Reusable Bashroom Cap</c:v>
                </c:pt>
                <c:pt idx="8">
                  <c:v>Shower Nozzle Cleaning Unclogging Needle Mini Crevice Small Hole Cleaning Brush</c:v>
                </c:pt>
                <c:pt idx="9">
                  <c:v>Thickening Multipurpose Non Stick Easy To Clean Heat Resistant Spoon Pad</c:v>
                </c:pt>
              </c:strCache>
            </c:strRef>
          </c:cat>
          <c:val>
            <c:numRef>
              <c:f>'Lowest Discounts'!$B$4:$B$14</c:f>
              <c:numCache>
                <c:formatCode>General</c:formatCode>
                <c:ptCount val="10"/>
                <c:pt idx="0">
                  <c:v>0.02</c:v>
                </c:pt>
                <c:pt idx="1">
                  <c:v>0.01</c:v>
                </c:pt>
                <c:pt idx="2">
                  <c:v>0.04</c:v>
                </c:pt>
                <c:pt idx="3">
                  <c:v>0.04</c:v>
                </c:pt>
                <c:pt idx="4">
                  <c:v>0.03</c:v>
                </c:pt>
                <c:pt idx="5">
                  <c:v>0.02</c:v>
                </c:pt>
                <c:pt idx="6">
                  <c:v>0.02</c:v>
                </c:pt>
                <c:pt idx="7">
                  <c:v>0.02</c:v>
                </c:pt>
                <c:pt idx="8">
                  <c:v>0.02</c:v>
                </c:pt>
                <c:pt idx="9">
                  <c:v>0.02</c:v>
                </c:pt>
              </c:numCache>
            </c:numRef>
          </c:val>
        </c:ser>
        <c:dLbls>
          <c:showLegendKey val="0"/>
          <c:showVal val="0"/>
          <c:showCatName val="0"/>
          <c:showSerName val="0"/>
          <c:showPercent val="0"/>
          <c:showBubbleSize val="0"/>
        </c:dLbls>
        <c:gapWidth val="219"/>
        <c:overlap val="-27"/>
        <c:axId val="-1268850864"/>
        <c:axId val="-1268844880"/>
      </c:barChart>
      <c:catAx>
        <c:axId val="-126885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44880"/>
        <c:crosses val="autoZero"/>
        <c:auto val="1"/>
        <c:lblAlgn val="ctr"/>
        <c:lblOffset val="100"/>
        <c:noMultiLvlLbl val="0"/>
      </c:catAx>
      <c:valAx>
        <c:axId val="-12688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0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[Excel_Project1.xlsx]HighestDiscounts(Top10)!PivotTable6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with Highest Discount Rates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'HighestDiscounts(Top10)'!$B$3</c:f>
              <c:strCache>
                <c:ptCount val="1"/>
                <c:pt idx="0">
                  <c:v>Total</c:v>
                </c:pt>
              </c:strCache>
            </c:strRef>
          </c:tx>
          <c:spPr>
            <a:solidFill>
              <a:schemeClr val="accent1"/>
            </a:solidFill>
            <a:ln>
              <a:noFill/>
            </a:ln>
            <a:effectLst/>
          </c:spPr>
          <c:invertIfNegative val="0"/>
          <c:cat>
            <c:strRef>
              <c:f>'HighestDiscounts(Top10)'!$A$4:$A$14</c:f>
              <c:strCache>
                <c:ptCount val="10"/>
                <c:pt idx="0">
                  <c:v>3PCS Single Head Knitting Crochet Sweater Needle Set</c:v>
                </c:pt>
                <c:pt idx="1">
                  <c:v>5-PCS Stainless Steel Cooking Pot Set With Steamed Slices</c:v>
                </c:pt>
                <c:pt idx="2">
                  <c:v>6 In 1 Bottle Can Opener Multifunctional Easy Opener</c:v>
                </c:pt>
                <c:pt idx="3">
                  <c:v>Angle Measuring Tool Full Metal Multi Angle Measuring Tool</c:v>
                </c:pt>
                <c:pt idx="4">
                  <c:v>Classic Black Cat Cotton Hemp Pillow Case For Home Car</c:v>
                </c:pt>
                <c:pt idx="5">
                  <c:v>Creative Owl Shape Keychain Black</c:v>
                </c:pt>
                <c:pt idx="6">
                  <c:v>LASA 3 Tier Bamboo Shoe Bench Storage Shelf</c:v>
                </c:pt>
                <c:pt idx="7">
                  <c:v>LASA FOLDING TABLE SERVING STAND</c:v>
                </c:pt>
                <c:pt idx="8">
                  <c:v>Mythco 120COB Solar Wall Ligt With Motion Sensor And Remote Control 3 Modes</c:v>
                </c:pt>
                <c:pt idx="9">
                  <c:v>Simple Metal Dog Art Sculpture Decoration For Home Office</c:v>
                </c:pt>
              </c:strCache>
            </c:strRef>
          </c:cat>
          <c:val>
            <c:numRef>
              <c:f>'HighestDiscounts(Top10)'!$B$4:$B$14</c:f>
              <c:numCache>
                <c:formatCode>General</c:formatCode>
                <c:ptCount val="10"/>
                <c:pt idx="0">
                  <c:v>0.53</c:v>
                </c:pt>
                <c:pt idx="1">
                  <c:v>0.55000000000000004</c:v>
                </c:pt>
                <c:pt idx="2">
                  <c:v>0.64</c:v>
                </c:pt>
                <c:pt idx="3">
                  <c:v>0.98</c:v>
                </c:pt>
                <c:pt idx="4">
                  <c:v>0.53</c:v>
                </c:pt>
                <c:pt idx="5">
                  <c:v>1.1000000000000001</c:v>
                </c:pt>
                <c:pt idx="6">
                  <c:v>0.54</c:v>
                </c:pt>
                <c:pt idx="7">
                  <c:v>0.55000000000000004</c:v>
                </c:pt>
                <c:pt idx="8">
                  <c:v>0.54</c:v>
                </c:pt>
                <c:pt idx="9">
                  <c:v>1</c:v>
                </c:pt>
              </c:numCache>
            </c:numRef>
          </c:val>
        </c:ser>
        <c:dLbls>
          <c:showLegendKey val="0"/>
          <c:showVal val="0"/>
          <c:showCatName val="0"/>
          <c:showSerName val="0"/>
          <c:showPercent val="0"/>
          <c:showBubbleSize val="0"/>
        </c:dLbls>
        <c:gapWidth val="150"/>
        <c:overlap val="100"/>
        <c:axId val="-1205328736"/>
        <c:axId val="-1205323296"/>
      </c:barChart>
      <c:catAx>
        <c:axId val="-12053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23296"/>
        <c:crosses val="autoZero"/>
        <c:auto val="1"/>
        <c:lblAlgn val="ctr"/>
        <c:lblOffset val="100"/>
        <c:noMultiLvlLbl val="0"/>
      </c:catAx>
      <c:valAx>
        <c:axId val="-12053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2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[Excel_Project1.xlsx]HighestDiscounts(Top10)!PivotTable6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with Highest Discount Rates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'HighestDiscounts(Top10)'!$B$3</c:f>
              <c:strCache>
                <c:ptCount val="1"/>
                <c:pt idx="0">
                  <c:v>Total</c:v>
                </c:pt>
              </c:strCache>
            </c:strRef>
          </c:tx>
          <c:spPr>
            <a:solidFill>
              <a:schemeClr val="accent2"/>
            </a:solidFill>
            <a:ln>
              <a:noFill/>
            </a:ln>
            <a:effectLst/>
          </c:spPr>
          <c:invertIfNegative val="0"/>
          <c:cat>
            <c:strRef>
              <c:f>'HighestDiscounts(Top10)'!$A$4:$A$14</c:f>
              <c:strCache>
                <c:ptCount val="10"/>
                <c:pt idx="0">
                  <c:v>3PCS Single Head Knitting Crochet Sweater Needle Set</c:v>
                </c:pt>
                <c:pt idx="1">
                  <c:v>5-PCS Stainless Steel Cooking Pot Set With Steamed Slices</c:v>
                </c:pt>
                <c:pt idx="2">
                  <c:v>6 In 1 Bottle Can Opener Multifunctional Easy Opener</c:v>
                </c:pt>
                <c:pt idx="3">
                  <c:v>Angle Measuring Tool Full Metal Multi Angle Measuring Tool</c:v>
                </c:pt>
                <c:pt idx="4">
                  <c:v>Classic Black Cat Cotton Hemp Pillow Case For Home Car</c:v>
                </c:pt>
                <c:pt idx="5">
                  <c:v>Creative Owl Shape Keychain Black</c:v>
                </c:pt>
                <c:pt idx="6">
                  <c:v>LASA 3 Tier Bamboo Shoe Bench Storage Shelf</c:v>
                </c:pt>
                <c:pt idx="7">
                  <c:v>LASA FOLDING TABLE SERVING STAND</c:v>
                </c:pt>
                <c:pt idx="8">
                  <c:v>Mythco 120COB Solar Wall Ligt With Motion Sensor And Remote Control 3 Modes</c:v>
                </c:pt>
                <c:pt idx="9">
                  <c:v>Simple Metal Dog Art Sculpture Decoration For Home Office</c:v>
                </c:pt>
              </c:strCache>
            </c:strRef>
          </c:cat>
          <c:val>
            <c:numRef>
              <c:f>'HighestDiscounts(Top10)'!$B$4:$B$14</c:f>
              <c:numCache>
                <c:formatCode>General</c:formatCode>
                <c:ptCount val="10"/>
                <c:pt idx="0">
                  <c:v>0.53</c:v>
                </c:pt>
                <c:pt idx="1">
                  <c:v>0.55000000000000004</c:v>
                </c:pt>
                <c:pt idx="2">
                  <c:v>0.64</c:v>
                </c:pt>
                <c:pt idx="3">
                  <c:v>0.98</c:v>
                </c:pt>
                <c:pt idx="4">
                  <c:v>0.53</c:v>
                </c:pt>
                <c:pt idx="5">
                  <c:v>1.1000000000000001</c:v>
                </c:pt>
                <c:pt idx="6">
                  <c:v>0.54</c:v>
                </c:pt>
                <c:pt idx="7">
                  <c:v>0.55000000000000004</c:v>
                </c:pt>
                <c:pt idx="8">
                  <c:v>0.54</c:v>
                </c:pt>
                <c:pt idx="9">
                  <c:v>1</c:v>
                </c:pt>
              </c:numCache>
            </c:numRef>
          </c:val>
        </c:ser>
        <c:dLbls>
          <c:showLegendKey val="0"/>
          <c:showVal val="0"/>
          <c:showCatName val="0"/>
          <c:showSerName val="0"/>
          <c:showPercent val="0"/>
          <c:showBubbleSize val="0"/>
        </c:dLbls>
        <c:gapWidth val="150"/>
        <c:overlap val="100"/>
        <c:axId val="-1994615184"/>
        <c:axId val="-1860212992"/>
      </c:barChart>
      <c:catAx>
        <c:axId val="-19946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12992"/>
        <c:crosses val="autoZero"/>
        <c:auto val="1"/>
        <c:lblAlgn val="ctr"/>
        <c:lblOffset val="100"/>
        <c:noMultiLvlLbl val="0"/>
      </c:catAx>
      <c:valAx>
        <c:axId val="-186021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1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[Excel_Project1.xlsx]Discount&amp;Review!PivotTable12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5.109531005593998E-2"/>
          <c:y val="2.5428331875182269E-2"/>
          <c:w val="0.64449534717251256"/>
          <c:h val="0.65853091280256637"/>
        </c:manualLayout>
      </c:layout>
      <c:barChart>
        <c:barDir val="col"/>
        <c:grouping val="clustered"/>
        <c:varyColors val="0"/>
        <c:ser>
          <c:idx val="0"/>
          <c:order val="0"/>
          <c:tx>
            <c:strRef>
              <c:f>'Discount&amp;Review'!$B$3</c:f>
              <c:strCache>
                <c:ptCount val="1"/>
                <c:pt idx="0">
                  <c:v>Average of Discount</c:v>
                </c:pt>
              </c:strCache>
            </c:strRef>
          </c:tx>
          <c:spPr>
            <a:solidFill>
              <a:schemeClr val="accent1"/>
            </a:solidFill>
            <a:ln>
              <a:noFill/>
            </a:ln>
            <a:effectLst/>
          </c:spPr>
          <c:invertIfNegative val="0"/>
          <c:cat>
            <c:strRef>
              <c:f>'Discount&amp;Review'!$A$4:$A$7</c:f>
              <c:strCache>
                <c:ptCount val="3"/>
                <c:pt idx="0">
                  <c:v>High Discount</c:v>
                </c:pt>
                <c:pt idx="1">
                  <c:v>Low Discount</c:v>
                </c:pt>
                <c:pt idx="2">
                  <c:v>Medium Discount</c:v>
                </c:pt>
              </c:strCache>
            </c:strRef>
          </c:cat>
          <c:val>
            <c:numRef>
              <c:f>'Discount&amp;Review'!$B$4:$B$7</c:f>
              <c:numCache>
                <c:formatCode>General</c:formatCode>
                <c:ptCount val="3"/>
                <c:pt idx="0">
                  <c:v>0.36661290322580636</c:v>
                </c:pt>
                <c:pt idx="1">
                  <c:v>0.38736842105263158</c:v>
                </c:pt>
                <c:pt idx="2">
                  <c:v>0.35806451612903217</c:v>
                </c:pt>
              </c:numCache>
            </c:numRef>
          </c:val>
        </c:ser>
        <c:ser>
          <c:idx val="1"/>
          <c:order val="1"/>
          <c:tx>
            <c:strRef>
              <c:f>'Discount&amp;Review'!$C$3</c:f>
              <c:strCache>
                <c:ptCount val="1"/>
                <c:pt idx="0">
                  <c:v>Average of Review</c:v>
                </c:pt>
              </c:strCache>
            </c:strRef>
          </c:tx>
          <c:spPr>
            <a:solidFill>
              <a:schemeClr val="accent2"/>
            </a:solidFill>
            <a:ln>
              <a:noFill/>
            </a:ln>
            <a:effectLst/>
          </c:spPr>
          <c:invertIfNegative val="0"/>
          <c:cat>
            <c:strRef>
              <c:f>'Discount&amp;Review'!$A$4:$A$7</c:f>
              <c:strCache>
                <c:ptCount val="3"/>
                <c:pt idx="0">
                  <c:v>High Discount</c:v>
                </c:pt>
                <c:pt idx="1">
                  <c:v>Low Discount</c:v>
                </c:pt>
                <c:pt idx="2">
                  <c:v>Medium Discount</c:v>
                </c:pt>
              </c:strCache>
            </c:strRef>
          </c:cat>
          <c:val>
            <c:numRef>
              <c:f>'Discount&amp;Review'!$C$4:$C$7</c:f>
              <c:numCache>
                <c:formatCode>General</c:formatCode>
                <c:ptCount val="3"/>
                <c:pt idx="0">
                  <c:v>10.6875</c:v>
                </c:pt>
                <c:pt idx="1">
                  <c:v>19</c:v>
                </c:pt>
                <c:pt idx="2">
                  <c:v>14.727272727272727</c:v>
                </c:pt>
              </c:numCache>
            </c:numRef>
          </c:val>
        </c:ser>
        <c:dLbls>
          <c:showLegendKey val="0"/>
          <c:showVal val="0"/>
          <c:showCatName val="0"/>
          <c:showSerName val="0"/>
          <c:showPercent val="0"/>
          <c:showBubbleSize val="0"/>
        </c:dLbls>
        <c:gapWidth val="219"/>
        <c:overlap val="-27"/>
        <c:axId val="-1541839440"/>
        <c:axId val="-1541838896"/>
      </c:barChart>
      <c:catAx>
        <c:axId val="-15418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38896"/>
        <c:crosses val="autoZero"/>
        <c:auto val="1"/>
        <c:lblAlgn val="ctr"/>
        <c:lblOffset val="100"/>
        <c:noMultiLvlLbl val="0"/>
      </c:catAx>
      <c:valAx>
        <c:axId val="-154183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3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[Excel_Project1.xlsx]Discount_and_Reviews!PivotTable10</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Discount_and_Reviews!$B$3</c:f>
              <c:strCache>
                <c:ptCount val="1"/>
                <c:pt idx="0">
                  <c:v>Max of Discount</c:v>
                </c:pt>
              </c:strCache>
            </c:strRef>
          </c:tx>
          <c:spPr>
            <a:solidFill>
              <a:schemeClr val="accent1"/>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Discount_and_Reviews!$B$4:$B$15</c:f>
              <c:numCache>
                <c:formatCode>General</c:formatCode>
                <c:ptCount val="11"/>
                <c:pt idx="0">
                  <c:v>0.53</c:v>
                </c:pt>
                <c:pt idx="1">
                  <c:v>0.55000000000000004</c:v>
                </c:pt>
                <c:pt idx="2">
                  <c:v>0.64</c:v>
                </c:pt>
                <c:pt idx="3">
                  <c:v>0.53</c:v>
                </c:pt>
                <c:pt idx="4">
                  <c:v>0.61</c:v>
                </c:pt>
                <c:pt idx="5">
                  <c:v>0.52</c:v>
                </c:pt>
                <c:pt idx="6">
                  <c:v>0.52</c:v>
                </c:pt>
                <c:pt idx="7">
                  <c:v>0.54</c:v>
                </c:pt>
                <c:pt idx="8">
                  <c:v>0.55000000000000004</c:v>
                </c:pt>
                <c:pt idx="9">
                  <c:v>0.54</c:v>
                </c:pt>
                <c:pt idx="10">
                  <c:v>0.55000000000000004</c:v>
                </c:pt>
              </c:numCache>
            </c:numRef>
          </c:val>
        </c:ser>
        <c:ser>
          <c:idx val="1"/>
          <c:order val="1"/>
          <c:tx>
            <c:strRef>
              <c:f>Discount_and_Reviews!$C$3</c:f>
              <c:strCache>
                <c:ptCount val="1"/>
                <c:pt idx="0">
                  <c:v>Average of Ratings</c:v>
                </c:pt>
              </c:strCache>
            </c:strRef>
          </c:tx>
          <c:spPr>
            <a:solidFill>
              <a:schemeClr val="accent2"/>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Discount_and_Reviews!$C$4:$C$15</c:f>
              <c:numCache>
                <c:formatCode>General</c:formatCode>
                <c:ptCount val="11"/>
                <c:pt idx="0">
                  <c:v>3.3</c:v>
                </c:pt>
                <c:pt idx="1">
                  <c:v>2.1</c:v>
                </c:pt>
                <c:pt idx="3">
                  <c:v>5</c:v>
                </c:pt>
                <c:pt idx="5">
                  <c:v>4.3</c:v>
                </c:pt>
                <c:pt idx="6">
                  <c:v>2.7</c:v>
                </c:pt>
                <c:pt idx="7">
                  <c:v>4.3</c:v>
                </c:pt>
                <c:pt idx="8">
                  <c:v>4.8</c:v>
                </c:pt>
                <c:pt idx="9">
                  <c:v>3</c:v>
                </c:pt>
              </c:numCache>
            </c:numRef>
          </c:val>
        </c:ser>
        <c:ser>
          <c:idx val="2"/>
          <c:order val="2"/>
          <c:tx>
            <c:strRef>
              <c:f>Discount_and_Reviews!$D$3</c:f>
              <c:strCache>
                <c:ptCount val="1"/>
                <c:pt idx="0">
                  <c:v>Sum of Review</c:v>
                </c:pt>
              </c:strCache>
            </c:strRef>
          </c:tx>
          <c:spPr>
            <a:solidFill>
              <a:schemeClr val="accent3"/>
            </a:solidFill>
            <a:ln>
              <a:noFill/>
            </a:ln>
            <a:effectLst/>
          </c:spPr>
          <c:invertIfNegative val="0"/>
          <c:cat>
            <c:strRef>
              <c:f>Discount_and_Reviews!$A$4:$A$15</c:f>
              <c:strCache>
                <c:ptCount val="11"/>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Intelligent  LED Body Sensor Wireless Lighting Night Light USB</c:v>
                </c:pt>
                <c:pt idx="7">
                  <c:v>LASA 3 Tier Bamboo Shoe Bench Storage Shelf</c:v>
                </c:pt>
                <c:pt idx="8">
                  <c:v>LASA FOLDING TABLE SERVING STAND</c:v>
                </c:pt>
                <c:pt idx="9">
                  <c:v>Mythco 120COB Solar Wall Ligt With Motion Sensor And Remote Control 3 Modes</c:v>
                </c:pt>
                <c:pt idx="10">
                  <c:v>Simple Metal Dog Art Sculpture Decoration For Home Office</c:v>
                </c:pt>
              </c:strCache>
            </c:strRef>
          </c:cat>
          <c:val>
            <c:numRef>
              <c:f>Discount_and_Reviews!$D$4:$D$15</c:f>
              <c:numCache>
                <c:formatCode>General</c:formatCode>
                <c:ptCount val="11"/>
                <c:pt idx="0">
                  <c:v>13</c:v>
                </c:pt>
                <c:pt idx="1">
                  <c:v>13</c:v>
                </c:pt>
                <c:pt idx="3">
                  <c:v>2</c:v>
                </c:pt>
                <c:pt idx="5">
                  <c:v>9</c:v>
                </c:pt>
                <c:pt idx="6">
                  <c:v>15</c:v>
                </c:pt>
                <c:pt idx="7">
                  <c:v>7</c:v>
                </c:pt>
                <c:pt idx="8">
                  <c:v>5</c:v>
                </c:pt>
                <c:pt idx="9">
                  <c:v>10</c:v>
                </c:pt>
              </c:numCache>
            </c:numRef>
          </c:val>
        </c:ser>
        <c:dLbls>
          <c:showLegendKey val="0"/>
          <c:showVal val="0"/>
          <c:showCatName val="0"/>
          <c:showSerName val="0"/>
          <c:showPercent val="0"/>
          <c:showBubbleSize val="0"/>
        </c:dLbls>
        <c:gapWidth val="182"/>
        <c:axId val="-1541839984"/>
        <c:axId val="-1541841616"/>
      </c:barChart>
      <c:catAx>
        <c:axId val="-15418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1616"/>
        <c:crosses val="autoZero"/>
        <c:auto val="1"/>
        <c:lblAlgn val="ctr"/>
        <c:lblOffset val="100"/>
        <c:noMultiLvlLbl val="0"/>
      </c:catAx>
      <c:valAx>
        <c:axId val="-154184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3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[Excel_Project1.xlsx]ReviewCount!PivotTable9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Ratings by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stacked"/>
        <c:varyColors val="0"/>
        <c:ser>
          <c:idx val="0"/>
          <c:order val="0"/>
          <c:tx>
            <c:strRef>
              <c:f>ReviewCount!$B$3</c:f>
              <c:strCache>
                <c:ptCount val="1"/>
                <c:pt idx="0">
                  <c:v>Total</c:v>
                </c:pt>
              </c:strCache>
            </c:strRef>
          </c:tx>
          <c:spPr>
            <a:solidFill>
              <a:schemeClr val="accent2"/>
            </a:solidFill>
            <a:ln>
              <a:noFill/>
            </a:ln>
            <a:effectLst/>
          </c:spPr>
          <c:invertIfNegative val="0"/>
          <c:cat>
            <c:strRef>
              <c:f>ReviewCount!$A$4:$A$26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ReviewCount!$B$4:$B$26</c:f>
              <c:numCache>
                <c:formatCode>General</c:formatCode>
                <c:ptCount val="22"/>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4</c:v>
                </c:pt>
                <c:pt idx="18">
                  <c:v>5</c:v>
                </c:pt>
                <c:pt idx="19">
                  <c:v>4</c:v>
                </c:pt>
                <c:pt idx="20">
                  <c:v>3</c:v>
                </c:pt>
                <c:pt idx="21">
                  <c:v>7</c:v>
                </c:pt>
              </c:numCache>
            </c:numRef>
          </c:val>
        </c:ser>
        <c:dLbls>
          <c:showLegendKey val="0"/>
          <c:showVal val="0"/>
          <c:showCatName val="0"/>
          <c:showSerName val="0"/>
          <c:showPercent val="0"/>
          <c:showBubbleSize val="0"/>
        </c:dLbls>
        <c:gapWidth val="150"/>
        <c:overlap val="100"/>
        <c:axId val="-1541833456"/>
        <c:axId val="-1541843248"/>
      </c:barChart>
      <c:catAx>
        <c:axId val="-154183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3248"/>
        <c:crosses val="autoZero"/>
        <c:auto val="1"/>
        <c:lblAlgn val="ctr"/>
        <c:lblOffset val="100"/>
        <c:noMultiLvlLbl val="0"/>
      </c:catAx>
      <c:valAx>
        <c:axId val="-15418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33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[Excel_Project1.xlsx]DiscountPercentage!PivotTable1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DiscountPercentage!$B$3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DiscountPercentage!$A$4:$A$7</c:f>
              <c:strCache>
                <c:ptCount val="3"/>
                <c:pt idx="0">
                  <c:v>Average</c:v>
                </c:pt>
                <c:pt idx="1">
                  <c:v>Excellent</c:v>
                </c:pt>
                <c:pt idx="2">
                  <c:v>Poor</c:v>
                </c:pt>
              </c:strCache>
            </c:strRef>
          </c:cat>
          <c:val>
            <c:numRef>
              <c:f>DiscountPercentage!$B$4:$B$7</c:f>
              <c:numCache>
                <c:formatCode>General</c:formatCode>
                <c:ptCount val="3"/>
                <c:pt idx="0">
                  <c:v>3</c:v>
                </c:pt>
                <c:pt idx="1">
                  <c:v>18</c:v>
                </c:pt>
                <c:pt idx="2">
                  <c:v>55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[Excel_Project1.xlsx]Lowest Discounts!PivotTable13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with lowest discounts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'Lowest Discounts'!$B$3</c:f>
              <c:strCache>
                <c:ptCount val="1"/>
                <c:pt idx="0">
                  <c:v>Total</c:v>
                </c:pt>
              </c:strCache>
            </c:strRef>
          </c:tx>
          <c:spPr>
            <a:solidFill>
              <a:schemeClr val="accent2"/>
            </a:solidFill>
            <a:ln>
              <a:noFill/>
            </a:ln>
            <a:effectLst/>
          </c:spPr>
          <c:invertIfNegative val="0"/>
          <c:cat>
            <c:strRef>
              <c:f>'Lowest Discounts'!$A$4:$A$14</c:f>
              <c:strCache>
                <c:ptCount val="10"/>
                <c:pt idx="0">
                  <c:v>2 Pairs Cowhide Split Leather Work Gloves.32â„‰ Or Above Welding Gloves</c:v>
                </c:pt>
                <c:pt idx="1">
                  <c:v>24 Grid Wall-mounted Sundries Organiser Fabric Closet Bag Storage Rack</c:v>
                </c:pt>
                <c:pt idx="2">
                  <c:v>Cushion Silicone Butt Cushion Summer Ice Cushion Honeycomb Gel Cushion</c:v>
                </c:pt>
                <c:pt idx="3">
                  <c:v>Metal Wall Clock Silver Dial Crystal Jewelry Round Home Decoration Wall Clock</c:v>
                </c:pt>
                <c:pt idx="4">
                  <c:v>Multi-purpose Rice Drainage Basket And Fruit And Vegetable Drainage Sieve</c:v>
                </c:pt>
                <c:pt idx="5">
                  <c:v>Pen Grips For Kids Pen Grip Posture Correction Tool For Kids</c:v>
                </c:pt>
                <c:pt idx="6">
                  <c:v>Portable Soap Dispenser Kitchen Detergent Press Box Kitchen Tools</c:v>
                </c:pt>
                <c:pt idx="7">
                  <c:v>Shower Cap Wide Elastic Band Cover Reusable Bashroom Cap</c:v>
                </c:pt>
                <c:pt idx="8">
                  <c:v>Shower Nozzle Cleaning Unclogging Needle Mini Crevice Small Hole Cleaning Brush</c:v>
                </c:pt>
                <c:pt idx="9">
                  <c:v>Thickening Multipurpose Non Stick Easy To Clean Heat Resistant Spoon Pad</c:v>
                </c:pt>
              </c:strCache>
            </c:strRef>
          </c:cat>
          <c:val>
            <c:numRef>
              <c:f>'Lowest Discounts'!$B$4:$B$14</c:f>
              <c:numCache>
                <c:formatCode>General</c:formatCode>
                <c:ptCount val="10"/>
                <c:pt idx="0">
                  <c:v>0.02</c:v>
                </c:pt>
                <c:pt idx="1">
                  <c:v>0.01</c:v>
                </c:pt>
                <c:pt idx="2">
                  <c:v>0.04</c:v>
                </c:pt>
                <c:pt idx="3">
                  <c:v>0.04</c:v>
                </c:pt>
                <c:pt idx="4">
                  <c:v>0.03</c:v>
                </c:pt>
                <c:pt idx="5">
                  <c:v>0.02</c:v>
                </c:pt>
                <c:pt idx="6">
                  <c:v>0.02</c:v>
                </c:pt>
                <c:pt idx="7">
                  <c:v>0.02</c:v>
                </c:pt>
                <c:pt idx="8">
                  <c:v>0.02</c:v>
                </c:pt>
                <c:pt idx="9">
                  <c:v>0.02</c:v>
                </c:pt>
              </c:numCache>
            </c:numRef>
          </c:val>
        </c:ser>
        <c:dLbls>
          <c:showLegendKey val="0"/>
          <c:showVal val="0"/>
          <c:showCatName val="0"/>
          <c:showSerName val="0"/>
          <c:showPercent val="0"/>
          <c:showBubbleSize val="0"/>
        </c:dLbls>
        <c:gapWidth val="219"/>
        <c:overlap val="-27"/>
        <c:axId val="-1268849776"/>
        <c:axId val="-1268849232"/>
      </c:barChart>
      <c:catAx>
        <c:axId val="-126884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49232"/>
        <c:crosses val="autoZero"/>
        <c:auto val="1"/>
        <c:lblAlgn val="ctr"/>
        <c:lblOffset val="100"/>
        <c:noMultiLvlLbl val="0"/>
      </c:catAx>
      <c:valAx>
        <c:axId val="-12688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4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[Excel_Project1.xlsx]ReviewCount!PivotTable9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per Review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stacked"/>
        <c:varyColors val="0"/>
        <c:ser>
          <c:idx val="0"/>
          <c:order val="0"/>
          <c:tx>
            <c:strRef>
              <c:f>ReviewCount!$B$3</c:f>
              <c:strCache>
                <c:ptCount val="1"/>
                <c:pt idx="0">
                  <c:v>Total</c:v>
                </c:pt>
              </c:strCache>
            </c:strRef>
          </c:tx>
          <c:spPr>
            <a:solidFill>
              <a:schemeClr val="accent2"/>
            </a:solidFill>
            <a:ln>
              <a:noFill/>
            </a:ln>
            <a:effectLst/>
          </c:spPr>
          <c:invertIfNegative val="0"/>
          <c:cat>
            <c:strRef>
              <c:f>ReviewCount!$A$4:$A$26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ReviewCount!$B$4:$B$26</c:f>
              <c:numCache>
                <c:formatCode>General</c:formatCode>
                <c:ptCount val="22"/>
                <c:pt idx="0">
                  <c:v>1</c:v>
                </c:pt>
                <c:pt idx="1">
                  <c:v>2</c:v>
                </c:pt>
                <c:pt idx="2">
                  <c:v>2</c:v>
                </c:pt>
                <c:pt idx="3">
                  <c:v>2</c:v>
                </c:pt>
                <c:pt idx="4">
                  <c:v>1</c:v>
                </c:pt>
                <c:pt idx="5">
                  <c:v>1</c:v>
                </c:pt>
                <c:pt idx="6">
                  <c:v>1</c:v>
                </c:pt>
                <c:pt idx="7">
                  <c:v>1</c:v>
                </c:pt>
                <c:pt idx="8">
                  <c:v>1</c:v>
                </c:pt>
                <c:pt idx="9">
                  <c:v>5</c:v>
                </c:pt>
                <c:pt idx="10">
                  <c:v>1</c:v>
                </c:pt>
                <c:pt idx="11">
                  <c:v>3</c:v>
                </c:pt>
                <c:pt idx="12">
                  <c:v>4</c:v>
                </c:pt>
                <c:pt idx="13">
                  <c:v>3</c:v>
                </c:pt>
                <c:pt idx="14">
                  <c:v>1</c:v>
                </c:pt>
                <c:pt idx="15">
                  <c:v>4</c:v>
                </c:pt>
                <c:pt idx="16">
                  <c:v>1</c:v>
                </c:pt>
                <c:pt idx="17">
                  <c:v>4</c:v>
                </c:pt>
                <c:pt idx="18">
                  <c:v>5</c:v>
                </c:pt>
                <c:pt idx="19">
                  <c:v>4</c:v>
                </c:pt>
                <c:pt idx="20">
                  <c:v>3</c:v>
                </c:pt>
                <c:pt idx="21">
                  <c:v>7</c:v>
                </c:pt>
              </c:numCache>
            </c:numRef>
          </c:val>
        </c:ser>
        <c:dLbls>
          <c:showLegendKey val="0"/>
          <c:showVal val="0"/>
          <c:showCatName val="0"/>
          <c:showSerName val="0"/>
          <c:showPercent val="0"/>
          <c:showBubbleSize val="0"/>
        </c:dLbls>
        <c:gapWidth val="150"/>
        <c:overlap val="100"/>
        <c:axId val="-1205321120"/>
        <c:axId val="-1205320032"/>
      </c:barChart>
      <c:catAx>
        <c:axId val="-120532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20032"/>
        <c:crosses val="autoZero"/>
        <c:auto val="1"/>
        <c:lblAlgn val="ctr"/>
        <c:lblOffset val="100"/>
        <c:noMultiLvlLbl val="0"/>
      </c:catAx>
      <c:valAx>
        <c:axId val="-12053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2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814387</xdr:colOff>
      <xdr:row>5</xdr:row>
      <xdr:rowOff>71437</xdr:rowOff>
    </xdr:from>
    <xdr:to>
      <xdr:col>9</xdr:col>
      <xdr:colOff>461962</xdr:colOff>
      <xdr:row>19</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0</xdr:row>
      <xdr:rowOff>47625</xdr:rowOff>
    </xdr:from>
    <xdr:to>
      <xdr:col>12</xdr:col>
      <xdr:colOff>247650</xdr:colOff>
      <xdr:row>13</xdr:row>
      <xdr:rowOff>95250</xdr:rowOff>
    </xdr:to>
    <mc:AlternateContent xmlns:mc="http://schemas.openxmlformats.org/markup-compatibility/2006">
      <mc:Choice xmlns:a14="http://schemas.microsoft.com/office/drawing/2010/main" Requires="a14">
        <xdr:graphicFrame macro="">
          <xdr:nvGraphicFramePr>
            <xdr:cNvPr id="3" name="Discount Percentage"/>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dr:sp macro="" textlink="">
          <xdr:nvSpPr>
            <xdr:cNvPr id="0" name=""/>
            <xdr:cNvSpPr>
              <a:spLocks noTextEdit="1"/>
            </xdr:cNvSpPr>
          </xdr:nvSpPr>
          <xdr:spPr>
            <a:xfrm>
              <a:off x="7896225"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95250</xdr:colOff>
      <xdr:row>4</xdr:row>
      <xdr:rowOff>57150</xdr:rowOff>
    </xdr:from>
    <xdr:to>
      <xdr:col>9</xdr:col>
      <xdr:colOff>95250</xdr:colOff>
      <xdr:row>17</xdr:row>
      <xdr:rowOff>104775</xdr:rowOff>
    </xdr:to>
    <mc:AlternateContent xmlns:mc="http://schemas.openxmlformats.org/markup-compatibility/2006">
      <mc:Choice xmlns:a14="http://schemas.microsoft.com/office/drawing/2010/main" Requires="a14">
        <xdr:graphicFrame macro="">
          <xdr:nvGraphicFramePr>
            <xdr:cNvPr id="4" name="Qualitatitive Rating"/>
            <xdr:cNvGraphicFramePr/>
          </xdr:nvGraphicFramePr>
          <xdr:xfrm>
            <a:off x="0" y="0"/>
            <a:ext cx="0" cy="0"/>
          </xdr:xfrm>
          <a:graphic>
            <a:graphicData uri="http://schemas.microsoft.com/office/drawing/2010/slicer">
              <sle:slicer xmlns:sle="http://schemas.microsoft.com/office/drawing/2010/slicer" name="Qualitatitive Rating"/>
            </a:graphicData>
          </a:graphic>
        </xdr:graphicFrame>
      </mc:Choice>
      <mc:Fallback>
        <xdr:sp macro="" textlink="">
          <xdr:nvSpPr>
            <xdr:cNvPr id="0" name=""/>
            <xdr:cNvSpPr>
              <a:spLocks noTextEdit="1"/>
            </xdr:cNvSpPr>
          </xdr:nvSpPr>
          <xdr:spPr>
            <a:xfrm>
              <a:off x="54864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4</xdr:row>
      <xdr:rowOff>138112</xdr:rowOff>
    </xdr:from>
    <xdr:to>
      <xdr:col>9</xdr:col>
      <xdr:colOff>561975</xdr:colOff>
      <xdr:row>19</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76200</xdr:rowOff>
    </xdr:from>
    <xdr:to>
      <xdr:col>8</xdr:col>
      <xdr:colOff>123825</xdr:colOff>
      <xdr:row>5</xdr:row>
      <xdr:rowOff>19050</xdr:rowOff>
    </xdr:to>
    <xdr:sp macro="" textlink="">
      <xdr:nvSpPr>
        <xdr:cNvPr id="2" name="Rounded Rectangle 1"/>
        <xdr:cNvSpPr/>
      </xdr:nvSpPr>
      <xdr:spPr>
        <a:xfrm>
          <a:off x="3657600" y="476250"/>
          <a:ext cx="1343025" cy="7048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PRODUCTS</a:t>
          </a:r>
        </a:p>
        <a:p>
          <a:pPr algn="l"/>
          <a:endParaRPr lang="en-US" sz="1100"/>
        </a:p>
        <a:p>
          <a:pPr algn="l"/>
          <a:r>
            <a:rPr lang="en-US" sz="1100"/>
            <a:t>112</a:t>
          </a:r>
        </a:p>
      </xdr:txBody>
    </xdr:sp>
    <xdr:clientData/>
  </xdr:twoCellAnchor>
  <xdr:twoCellAnchor>
    <xdr:from>
      <xdr:col>8</xdr:col>
      <xdr:colOff>485775</xdr:colOff>
      <xdr:row>1</xdr:row>
      <xdr:rowOff>66675</xdr:rowOff>
    </xdr:from>
    <xdr:to>
      <xdr:col>11</xdr:col>
      <xdr:colOff>0</xdr:colOff>
      <xdr:row>5</xdr:row>
      <xdr:rowOff>9525</xdr:rowOff>
    </xdr:to>
    <xdr:sp macro="" textlink="">
      <xdr:nvSpPr>
        <xdr:cNvPr id="4" name="Rounded Rectangle 3"/>
        <xdr:cNvSpPr/>
      </xdr:nvSpPr>
      <xdr:spPr>
        <a:xfrm>
          <a:off x="5362575" y="466725"/>
          <a:ext cx="1343025" cy="7048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RATING</a:t>
          </a:r>
        </a:p>
        <a:p>
          <a:pPr algn="l"/>
          <a:endParaRPr lang="en-US" sz="1100"/>
        </a:p>
        <a:p>
          <a:pPr algn="l"/>
          <a:r>
            <a:rPr lang="en-US" sz="1100"/>
            <a:t>3.89</a:t>
          </a:r>
        </a:p>
      </xdr:txBody>
    </xdr:sp>
    <xdr:clientData/>
  </xdr:twoCellAnchor>
  <xdr:twoCellAnchor>
    <xdr:from>
      <xdr:col>11</xdr:col>
      <xdr:colOff>361950</xdr:colOff>
      <xdr:row>1</xdr:row>
      <xdr:rowOff>76200</xdr:rowOff>
    </xdr:from>
    <xdr:to>
      <xdr:col>13</xdr:col>
      <xdr:colOff>485775</xdr:colOff>
      <xdr:row>5</xdr:row>
      <xdr:rowOff>19050</xdr:rowOff>
    </xdr:to>
    <xdr:sp macro="" textlink="">
      <xdr:nvSpPr>
        <xdr:cNvPr id="5" name="Rounded Rectangle 4"/>
        <xdr:cNvSpPr/>
      </xdr:nvSpPr>
      <xdr:spPr>
        <a:xfrm>
          <a:off x="7067550" y="476250"/>
          <a:ext cx="1343025" cy="7048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DISCOUNT</a:t>
          </a:r>
        </a:p>
        <a:p>
          <a:pPr algn="l"/>
          <a:r>
            <a:rPr lang="en-US" sz="1100"/>
            <a:t>36.78%</a:t>
          </a:r>
        </a:p>
      </xdr:txBody>
    </xdr:sp>
    <xdr:clientData/>
  </xdr:twoCellAnchor>
  <xdr:twoCellAnchor>
    <xdr:from>
      <xdr:col>14</xdr:col>
      <xdr:colOff>276225</xdr:colOff>
      <xdr:row>1</xdr:row>
      <xdr:rowOff>95250</xdr:rowOff>
    </xdr:from>
    <xdr:to>
      <xdr:col>16</xdr:col>
      <xdr:colOff>400050</xdr:colOff>
      <xdr:row>5</xdr:row>
      <xdr:rowOff>38100</xdr:rowOff>
    </xdr:to>
    <xdr:sp macro="" textlink="">
      <xdr:nvSpPr>
        <xdr:cNvPr id="6" name="Rounded Rectangle 5"/>
        <xdr:cNvSpPr/>
      </xdr:nvSpPr>
      <xdr:spPr>
        <a:xfrm>
          <a:off x="8810625" y="495300"/>
          <a:ext cx="1343025" cy="7048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REVIEWS</a:t>
          </a:r>
        </a:p>
        <a:p>
          <a:pPr algn="l"/>
          <a:endParaRPr lang="en-US" sz="1100" baseline="0"/>
        </a:p>
        <a:p>
          <a:pPr algn="l"/>
          <a:r>
            <a:rPr lang="en-US" sz="1100" baseline="0"/>
            <a:t>723</a:t>
          </a:r>
          <a:endParaRPr lang="en-US" sz="1100"/>
        </a:p>
      </xdr:txBody>
    </xdr:sp>
    <xdr:clientData/>
  </xdr:twoCellAnchor>
  <xdr:twoCellAnchor>
    <xdr:from>
      <xdr:col>2</xdr:col>
      <xdr:colOff>276225</xdr:colOff>
      <xdr:row>6</xdr:row>
      <xdr:rowOff>85725</xdr:rowOff>
    </xdr:from>
    <xdr:to>
      <xdr:col>9</xdr:col>
      <xdr:colOff>581025</xdr:colOff>
      <xdr:row>20</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6</xdr:row>
      <xdr:rowOff>85725</xdr:rowOff>
    </xdr:from>
    <xdr:to>
      <xdr:col>17</xdr:col>
      <xdr:colOff>400050</xdr:colOff>
      <xdr:row>20</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20</xdr:row>
      <xdr:rowOff>161925</xdr:rowOff>
    </xdr:from>
    <xdr:to>
      <xdr:col>10</xdr:col>
      <xdr:colOff>371475</xdr:colOff>
      <xdr:row>35</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409575</xdr:colOff>
      <xdr:row>6</xdr:row>
      <xdr:rowOff>76200</xdr:rowOff>
    </xdr:from>
    <xdr:to>
      <xdr:col>25</xdr:col>
      <xdr:colOff>85725</xdr:colOff>
      <xdr:row>20</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514350</xdr:colOff>
      <xdr:row>20</xdr:row>
      <xdr:rowOff>152400</xdr:rowOff>
    </xdr:from>
    <xdr:to>
      <xdr:col>25</xdr:col>
      <xdr:colOff>95250</xdr:colOff>
      <xdr:row>35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2</xdr:col>
      <xdr:colOff>266700</xdr:colOff>
      <xdr:row>4</xdr:row>
      <xdr:rowOff>123825</xdr:rowOff>
    </xdr:to>
    <mc:AlternateContent xmlns:mc="http://schemas.openxmlformats.org/markup-compatibility/2006">
      <mc:Choice xmlns:a14="http://schemas.microsoft.com/office/drawing/2010/main" Requires="a14">
        <xdr:graphicFrame macro="">
          <xdr:nvGraphicFramePr>
            <xdr:cNvPr id="17" name="Qualitatitive Rating 1"/>
            <xdr:cNvGraphicFramePr/>
          </xdr:nvGraphicFramePr>
          <xdr:xfrm>
            <a:off x="0" y="0"/>
            <a:ext cx="0" cy="0"/>
          </xdr:xfrm>
          <a:graphic>
            <a:graphicData uri="http://schemas.microsoft.com/office/drawing/2010/slicer">
              <sle:slicer xmlns:sle="http://schemas.microsoft.com/office/drawing/2010/slicer" name="Qualitatitive Rating 1"/>
            </a:graphicData>
          </a:graphic>
        </xdr:graphicFrame>
      </mc:Choice>
      <mc:Fallback>
        <xdr:sp macro="" textlink="">
          <xdr:nvSpPr>
            <xdr:cNvPr id="0" name=""/>
            <xdr:cNvSpPr>
              <a:spLocks noTextEdit="1"/>
            </xdr:cNvSpPr>
          </xdr:nvSpPr>
          <xdr:spPr>
            <a:xfrm>
              <a:off x="0" y="0"/>
              <a:ext cx="1485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152400</xdr:rowOff>
    </xdr:from>
    <xdr:to>
      <xdr:col>2</xdr:col>
      <xdr:colOff>266700</xdr:colOff>
      <xdr:row>10</xdr:row>
      <xdr:rowOff>114299</xdr:rowOff>
    </xdr:to>
    <mc:AlternateContent xmlns:mc="http://schemas.openxmlformats.org/markup-compatibility/2006">
      <mc:Choice xmlns:a14="http://schemas.microsoft.com/office/drawing/2010/main" Requires="a14">
        <xdr:graphicFrame macro="">
          <xdr:nvGraphicFramePr>
            <xdr:cNvPr id="18" name="Discount Percentage 1"/>
            <xdr:cNvGraphicFramePr/>
          </xdr:nvGraphicFramePr>
          <xdr:xfrm>
            <a:off x="0" y="0"/>
            <a:ext cx="0" cy="0"/>
          </xdr:xfrm>
          <a:graphic>
            <a:graphicData uri="http://schemas.microsoft.com/office/drawing/2010/slicer">
              <sle:slicer xmlns:sle="http://schemas.microsoft.com/office/drawing/2010/slicer" name="Discount Percentage 1"/>
            </a:graphicData>
          </a:graphic>
        </xdr:graphicFrame>
      </mc:Choice>
      <mc:Fallback>
        <xdr:sp macro="" textlink="">
          <xdr:nvSpPr>
            <xdr:cNvPr id="0" name=""/>
            <xdr:cNvSpPr>
              <a:spLocks noTextEdit="1"/>
            </xdr:cNvSpPr>
          </xdr:nvSpPr>
          <xdr:spPr>
            <a:xfrm>
              <a:off x="0" y="1123950"/>
              <a:ext cx="14859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95250</xdr:rowOff>
    </xdr:from>
    <xdr:to>
      <xdr:col>2</xdr:col>
      <xdr:colOff>276224</xdr:colOff>
      <xdr:row>23</xdr:row>
      <xdr:rowOff>142875</xdr:rowOff>
    </xdr:to>
    <mc:AlternateContent xmlns:mc="http://schemas.openxmlformats.org/markup-compatibility/2006">
      <mc:Choice xmlns:a14="http://schemas.microsoft.com/office/drawing/2010/main" Requires="a14">
        <xdr:graphicFrame macro="">
          <xdr:nvGraphicFramePr>
            <xdr:cNvPr id="19" name="Absolute Discount 1"/>
            <xdr:cNvGraphicFramePr/>
          </xdr:nvGraphicFramePr>
          <xdr:xfrm>
            <a:off x="0" y="0"/>
            <a:ext cx="0" cy="0"/>
          </xdr:xfrm>
          <a:graphic>
            <a:graphicData uri="http://schemas.microsoft.com/office/drawing/2010/slicer">
              <sle:slicer xmlns:sle="http://schemas.microsoft.com/office/drawing/2010/slicer" name="Absolute Discount 1"/>
            </a:graphicData>
          </a:graphic>
        </xdr:graphicFrame>
      </mc:Choice>
      <mc:Fallback>
        <xdr:sp macro="" textlink="">
          <xdr:nvSpPr>
            <xdr:cNvPr id="0" name=""/>
            <xdr:cNvSpPr>
              <a:spLocks noTextEdit="1"/>
            </xdr:cNvSpPr>
          </xdr:nvSpPr>
          <xdr:spPr>
            <a:xfrm>
              <a:off x="0" y="2209800"/>
              <a:ext cx="14954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142875</xdr:rowOff>
    </xdr:from>
    <xdr:to>
      <xdr:col>2</xdr:col>
      <xdr:colOff>285750</xdr:colOff>
      <xdr:row>35</xdr:row>
      <xdr:rowOff>38100</xdr:rowOff>
    </xdr:to>
    <mc:AlternateContent xmlns:mc="http://schemas.openxmlformats.org/markup-compatibility/2006">
      <mc:Choice xmlns:a14="http://schemas.microsoft.com/office/drawing/2010/main" Requires="a14">
        <xdr:graphicFrame macro="">
          <xdr:nvGraphicFramePr>
            <xdr:cNvPr id="20" name="Discount 1"/>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dr:sp macro="" textlink="">
          <xdr:nvSpPr>
            <xdr:cNvPr id="0" name=""/>
            <xdr:cNvSpPr>
              <a:spLocks noTextEdit="1"/>
            </xdr:cNvSpPr>
          </xdr:nvSpPr>
          <xdr:spPr>
            <a:xfrm>
              <a:off x="0" y="4733925"/>
              <a:ext cx="15049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361950</xdr:colOff>
      <xdr:row>20</xdr:row>
      <xdr:rowOff>161925</xdr:rowOff>
    </xdr:from>
    <xdr:to>
      <xdr:col>18</xdr:col>
      <xdr:colOff>57150</xdr:colOff>
      <xdr:row>35</xdr:row>
      <xdr:rowOff>47625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4</xdr:row>
      <xdr:rowOff>42862</xdr:rowOff>
    </xdr:from>
    <xdr:to>
      <xdr:col>9</xdr:col>
      <xdr:colOff>571500</xdr:colOff>
      <xdr:row>18</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104775</xdr:colOff>
      <xdr:row>18</xdr:row>
      <xdr:rowOff>171450</xdr:rowOff>
    </xdr:from>
    <xdr:to>
      <xdr:col>9</xdr:col>
      <xdr:colOff>104775</xdr:colOff>
      <xdr:row>32</xdr:row>
      <xdr:rowOff>28575</xdr:rowOff>
    </xdr:to>
    <mc:AlternateContent xmlns:mc="http://schemas.openxmlformats.org/markup-compatibility/2006">
      <mc:Choice xmlns:a14="http://schemas.microsoft.com/office/drawing/2010/main" Requires="a14">
        <xdr:graphicFrame macro="">
          <xdr:nvGraphicFramePr>
            <xdr:cNvPr id="3" name="Current price"/>
            <xdr:cNvGraphicFramePr/>
          </xdr:nvGraphicFramePr>
          <xdr:xfrm>
            <a:off x="0" y="0"/>
            <a:ext cx="0" cy="0"/>
          </xdr:xfrm>
          <a:graphic>
            <a:graphicData uri="http://schemas.microsoft.com/office/drawing/2010/slicer">
              <sle:slicer xmlns:sle="http://schemas.microsoft.com/office/drawing/2010/slicer" name="Current price"/>
            </a:graphicData>
          </a:graphic>
        </xdr:graphicFrame>
      </mc:Choice>
      <mc:Fallback>
        <xdr:sp macro="" textlink="">
          <xdr:nvSpPr>
            <xdr:cNvPr id="0" name=""/>
            <xdr:cNvSpPr>
              <a:spLocks noTextEdit="1"/>
            </xdr:cNvSpPr>
          </xdr:nvSpPr>
          <xdr:spPr>
            <a:xfrm>
              <a:off x="446722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12</xdr:row>
      <xdr:rowOff>180975</xdr:rowOff>
    </xdr:from>
    <xdr:to>
      <xdr:col>12</xdr:col>
      <xdr:colOff>495300</xdr:colOff>
      <xdr:row>26</xdr:row>
      <xdr:rowOff>38100</xdr:rowOff>
    </xdr:to>
    <mc:AlternateContent xmlns:mc="http://schemas.openxmlformats.org/markup-compatibility/2006">
      <mc:Choice xmlns:a14="http://schemas.microsoft.com/office/drawing/2010/main" Requires="a14">
        <xdr:graphicFrame macro="">
          <xdr:nvGraphicFramePr>
            <xdr:cNvPr id="4" name="Absolute Discount"/>
            <xdr:cNvGraphicFramePr/>
          </xdr:nvGraphicFramePr>
          <xdr:xfrm>
            <a:off x="0" y="0"/>
            <a:ext cx="0" cy="0"/>
          </xdr:xfrm>
          <a:graphic>
            <a:graphicData uri="http://schemas.microsoft.com/office/drawing/2010/slicer">
              <sle:slicer xmlns:sle="http://schemas.microsoft.com/office/drawing/2010/slicer" name="Absolute Discount"/>
            </a:graphicData>
          </a:graphic>
        </xdr:graphicFrame>
      </mc:Choice>
      <mc:Fallback>
        <xdr:sp macro="" textlink="">
          <xdr:nvSpPr>
            <xdr:cNvPr id="0" name=""/>
            <xdr:cNvSpPr>
              <a:spLocks noTextEdit="1"/>
            </xdr:cNvSpPr>
          </xdr:nvSpPr>
          <xdr:spPr>
            <a:xfrm>
              <a:off x="6686550" y="2466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238125</xdr:colOff>
      <xdr:row>0</xdr:row>
      <xdr:rowOff>123825</xdr:rowOff>
    </xdr:from>
    <xdr:to>
      <xdr:col>13</xdr:col>
      <xdr:colOff>238125</xdr:colOff>
      <xdr:row>13</xdr:row>
      <xdr:rowOff>171450</xdr:rowOff>
    </xdr:to>
    <mc:AlternateContent xmlns:mc="http://schemas.openxmlformats.org/markup-compatibility/2006">
      <mc:Choice xmlns:a14="http://schemas.microsoft.com/office/drawing/2010/main" Requires="a14">
        <xdr:graphicFrame macro="">
          <xdr:nvGraphicFramePr>
            <xdr:cNvPr id="5" name="Discount"/>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703897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15</xdr:row>
      <xdr:rowOff>85725</xdr:rowOff>
    </xdr:from>
    <xdr:to>
      <xdr:col>17</xdr:col>
      <xdr:colOff>76200</xdr:colOff>
      <xdr:row>28</xdr:row>
      <xdr:rowOff>133350</xdr:rowOff>
    </xdr:to>
    <mc:AlternateContent xmlns:mc="http://schemas.openxmlformats.org/markup-compatibility/2006">
      <mc:Choice xmlns:a14="http://schemas.microsoft.com/office/drawing/2010/main" Requires="a14">
        <xdr:graphicFrame macro="">
          <xdr:nvGraphicFramePr>
            <xdr:cNvPr id="6" name="Review"/>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dr:sp macro="" textlink="">
          <xdr:nvSpPr>
            <xdr:cNvPr id="0" name=""/>
            <xdr:cNvSpPr>
              <a:spLocks noTextEdit="1"/>
            </xdr:cNvSpPr>
          </xdr:nvSpPr>
          <xdr:spPr>
            <a:xfrm>
              <a:off x="9315450" y="2943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333375</xdr:colOff>
      <xdr:row>0</xdr:row>
      <xdr:rowOff>180975</xdr:rowOff>
    </xdr:from>
    <xdr:to>
      <xdr:col>17</xdr:col>
      <xdr:colOff>333375</xdr:colOff>
      <xdr:row>14</xdr:row>
      <xdr:rowOff>38100</xdr:rowOff>
    </xdr:to>
    <mc:AlternateContent xmlns:mc="http://schemas.openxmlformats.org/markup-compatibility/2006">
      <mc:Choice xmlns:a14="http://schemas.microsoft.com/office/drawing/2010/main" Requires="a14">
        <xdr:graphicFrame macro="">
          <xdr:nvGraphicFramePr>
            <xdr:cNvPr id="7" name="Ratings"/>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9572625" y="18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4105275</xdr:colOff>
      <xdr:row>7</xdr:row>
      <xdr:rowOff>147637</xdr:rowOff>
    </xdr:from>
    <xdr:to>
      <xdr:col>5</xdr:col>
      <xdr:colOff>466725</xdr:colOff>
      <xdr:row>22</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209550</xdr:colOff>
      <xdr:row>4</xdr:row>
      <xdr:rowOff>52387</xdr:rowOff>
    </xdr:from>
    <xdr:to>
      <xdr:col>12</xdr:col>
      <xdr:colOff>47625</xdr:colOff>
      <xdr:row>18</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4686300</xdr:colOff>
      <xdr:row>9</xdr:row>
      <xdr:rowOff>52387</xdr:rowOff>
    </xdr:from>
    <xdr:to>
      <xdr:col>5</xdr:col>
      <xdr:colOff>428625</xdr:colOff>
      <xdr:row>23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 refreshedDate="45822.022214236109" createdVersion="5" refreshedVersion="5" minRefreshableVersion="3" recordCount="112">
  <cacheSource type="worksheet">
    <worksheetSource name="Table1"/>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ount="102">
        <n v="950"/>
        <n v="527"/>
        <n v="2199"/>
        <n v="1580"/>
        <n v="1740"/>
        <n v="2999"/>
        <n v="2319"/>
        <n v="988"/>
        <n v="1274"/>
        <n v="1600"/>
        <n v="799"/>
        <n v="990"/>
        <n v="552"/>
        <n v="501"/>
        <n v="1680"/>
        <n v="332"/>
        <n v="195"/>
        <n v="2025"/>
        <n v="998"/>
        <n v="38"/>
        <n v="1860"/>
        <n v="880"/>
        <n v="1650"/>
        <n v="2048"/>
        <n v="420"/>
        <n v="2880"/>
        <n v="1350"/>
        <n v="1758"/>
        <n v="2200"/>
        <n v="185"/>
        <n v="980"/>
        <n v="1820"/>
        <n v="1940"/>
        <n v="1980"/>
        <n v="1620"/>
        <n v="171"/>
        <n v="389"/>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SemiMixedTypes="0" containsString="0" containsNumber="1" containsInteger="1" minValue="80" maxValue="6143"/>
    </cacheField>
    <cacheField name="Absolute Discount" numFmtId="2">
      <sharedItems containsSemiMixedTypes="0" containsString="0" containsNumber="1" containsInteger="1" minValue="24" maxValue="2585" count="103">
        <n v="575"/>
        <n v="472"/>
        <n v="724"/>
        <n v="919"/>
        <n v="616"/>
        <n v="291"/>
        <n v="713"/>
        <n v="592"/>
        <n v="1526"/>
        <n v="1329"/>
        <n v="200"/>
        <n v="510"/>
        <n v="483"/>
        <n v="359"/>
        <n v="819"/>
        <n v="352"/>
        <n v="165"/>
        <n v="1946"/>
        <n v="700"/>
        <n v="968"/>
        <n v="42"/>
        <n v="1360"/>
        <n v="470"/>
        <n v="500"/>
        <n v="2452"/>
        <n v="227"/>
        <n v="640"/>
        <n v="741"/>
        <n v="1880"/>
        <n v="197"/>
        <n v="1670"/>
        <n v="710"/>
        <n v="719"/>
        <n v="1070"/>
        <n v="189"/>
        <n v="267"/>
        <n v="1220"/>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Discount" numFmtId="10">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tring="0" containsBlank="1" containsNumber="1" containsInteger="1" minValue="1" maxValue="69" count="24">
        <n v="2"/>
        <n v="14"/>
        <n v="24"/>
        <n v="7"/>
        <n v="5"/>
        <n v="15"/>
        <n v="55"/>
        <n v="12"/>
        <n v="39"/>
        <n v="6"/>
        <n v="9"/>
        <n v="3"/>
        <n v="44"/>
        <n v="13"/>
        <m/>
        <n v="49"/>
        <n v="20"/>
        <n v="32"/>
        <n v="1"/>
        <n v="36"/>
        <n v="10"/>
        <n v="69"/>
        <n v="16"/>
        <n v="17"/>
      </sharedItems>
    </cacheField>
    <cacheField name="Ratings" numFmtId="0">
      <sharedItems containsString="0" containsBlank="1" containsNumber="1" minValue="2" maxValue="5" count="23">
        <n v="4.5"/>
        <n v="4.0999999999999996"/>
        <n v="4.5999999999999996"/>
        <n v="4.7"/>
        <n v="4.8"/>
        <n v="4"/>
        <n v="3.8"/>
        <n v="4.2"/>
        <n v="5"/>
        <n v="3.3"/>
        <m/>
        <n v="4.4000000000000004"/>
        <n v="4.3"/>
        <n v="2.5"/>
        <n v="3"/>
        <n v="2.1"/>
        <n v="2.8"/>
        <n v="2.7"/>
        <n v="2.9"/>
        <n v="2.2000000000000002"/>
        <n v="2.2999999999999998"/>
        <n v="2.6"/>
        <n v="2"/>
      </sharedItems>
    </cacheField>
    <cacheField name="Qualitatitive Rating" numFmtId="0">
      <sharedItems count="4">
        <s v="Excellent"/>
        <s v="Average"/>
        <s v="Poor"/>
        <b v="0"/>
      </sharedItems>
    </cacheField>
    <cacheField name="Discount Percentage" numFmtId="0">
      <sharedItems count="3">
        <s v="High Discount"/>
        <s v="Medium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x v="0"/>
    <n v="1525"/>
    <x v="0"/>
    <x v="0"/>
    <x v="0"/>
    <x v="0"/>
    <x v="0"/>
    <x v="0"/>
  </r>
  <r>
    <x v="1"/>
    <x v="1"/>
    <n v="999"/>
    <x v="1"/>
    <x v="1"/>
    <x v="1"/>
    <x v="1"/>
    <x v="0"/>
    <x v="1"/>
  </r>
  <r>
    <x v="2"/>
    <x v="2"/>
    <n v="2923"/>
    <x v="2"/>
    <x v="2"/>
    <x v="2"/>
    <x v="2"/>
    <x v="0"/>
    <x v="1"/>
  </r>
  <r>
    <x v="3"/>
    <x v="3"/>
    <n v="2499"/>
    <x v="3"/>
    <x v="3"/>
    <x v="3"/>
    <x v="3"/>
    <x v="0"/>
    <x v="1"/>
  </r>
  <r>
    <x v="4"/>
    <x v="4"/>
    <n v="2356"/>
    <x v="4"/>
    <x v="4"/>
    <x v="4"/>
    <x v="4"/>
    <x v="0"/>
    <x v="2"/>
  </r>
  <r>
    <x v="5"/>
    <x v="5"/>
    <n v="3290"/>
    <x v="5"/>
    <x v="5"/>
    <x v="5"/>
    <x v="5"/>
    <x v="1"/>
    <x v="1"/>
  </r>
  <r>
    <x v="6"/>
    <x v="6"/>
    <n v="3032"/>
    <x v="6"/>
    <x v="6"/>
    <x v="6"/>
    <x v="2"/>
    <x v="0"/>
    <x v="1"/>
  </r>
  <r>
    <x v="7"/>
    <x v="7"/>
    <n v="1580"/>
    <x v="7"/>
    <x v="3"/>
    <x v="0"/>
    <x v="5"/>
    <x v="1"/>
    <x v="0"/>
  </r>
  <r>
    <x v="8"/>
    <x v="8"/>
    <n v="2800"/>
    <x v="8"/>
    <x v="7"/>
    <x v="4"/>
    <x v="4"/>
    <x v="0"/>
    <x v="0"/>
  </r>
  <r>
    <x v="9"/>
    <x v="9"/>
    <n v="2929"/>
    <x v="9"/>
    <x v="8"/>
    <x v="4"/>
    <x v="6"/>
    <x v="1"/>
    <x v="1"/>
  </r>
  <r>
    <x v="10"/>
    <x v="10"/>
    <n v="999"/>
    <x v="10"/>
    <x v="9"/>
    <x v="7"/>
    <x v="1"/>
    <x v="0"/>
    <x v="1"/>
  </r>
  <r>
    <x v="11"/>
    <x v="11"/>
    <n v="1500"/>
    <x v="11"/>
    <x v="10"/>
    <x v="8"/>
    <x v="3"/>
    <x v="0"/>
    <x v="0"/>
  </r>
  <r>
    <x v="12"/>
    <x v="12"/>
    <n v="1035"/>
    <x v="12"/>
    <x v="1"/>
    <x v="7"/>
    <x v="4"/>
    <x v="0"/>
    <x v="0"/>
  </r>
  <r>
    <x v="13"/>
    <x v="13"/>
    <n v="860"/>
    <x v="13"/>
    <x v="11"/>
    <x v="9"/>
    <x v="0"/>
    <x v="0"/>
    <x v="1"/>
  </r>
  <r>
    <x v="14"/>
    <x v="14"/>
    <n v="2499"/>
    <x v="14"/>
    <x v="12"/>
    <x v="10"/>
    <x v="7"/>
    <x v="0"/>
    <x v="0"/>
  </r>
  <r>
    <x v="15"/>
    <x v="15"/>
    <n v="684"/>
    <x v="15"/>
    <x v="13"/>
    <x v="0"/>
    <x v="8"/>
    <x v="0"/>
    <x v="0"/>
  </r>
  <r>
    <x v="16"/>
    <x v="16"/>
    <n v="360"/>
    <x v="16"/>
    <x v="14"/>
    <x v="0"/>
    <x v="8"/>
    <x v="0"/>
    <x v="0"/>
  </r>
  <r>
    <x v="17"/>
    <x v="17"/>
    <n v="3971"/>
    <x v="17"/>
    <x v="15"/>
    <x v="11"/>
    <x v="8"/>
    <x v="0"/>
    <x v="2"/>
  </r>
  <r>
    <x v="18"/>
    <x v="5"/>
    <n v="3699"/>
    <x v="18"/>
    <x v="16"/>
    <x v="4"/>
    <x v="2"/>
    <x v="0"/>
    <x v="0"/>
  </r>
  <r>
    <x v="19"/>
    <x v="18"/>
    <n v="1966"/>
    <x v="19"/>
    <x v="15"/>
    <x v="12"/>
    <x v="2"/>
    <x v="0"/>
    <x v="0"/>
  </r>
  <r>
    <x v="20"/>
    <x v="19"/>
    <n v="80"/>
    <x v="20"/>
    <x v="17"/>
    <x v="13"/>
    <x v="9"/>
    <x v="1"/>
    <x v="0"/>
  </r>
  <r>
    <x v="21"/>
    <x v="20"/>
    <n v="3220"/>
    <x v="21"/>
    <x v="11"/>
    <x v="14"/>
    <x v="10"/>
    <x v="2"/>
    <x v="1"/>
  </r>
  <r>
    <x v="22"/>
    <x v="21"/>
    <n v="1350"/>
    <x v="22"/>
    <x v="18"/>
    <x v="9"/>
    <x v="5"/>
    <x v="1"/>
    <x v="1"/>
  </r>
  <r>
    <x v="23"/>
    <x v="22"/>
    <n v="2150"/>
    <x v="23"/>
    <x v="19"/>
    <x v="1"/>
    <x v="11"/>
    <x v="0"/>
    <x v="0"/>
  </r>
  <r>
    <x v="24"/>
    <x v="23"/>
    <n v="4500"/>
    <x v="24"/>
    <x v="20"/>
    <x v="3"/>
    <x v="12"/>
    <x v="0"/>
    <x v="1"/>
  </r>
  <r>
    <x v="25"/>
    <x v="24"/>
    <n v="647"/>
    <x v="25"/>
    <x v="18"/>
    <x v="15"/>
    <x v="2"/>
    <x v="0"/>
    <x v="2"/>
  </r>
  <r>
    <x v="26"/>
    <x v="25"/>
    <n v="3520"/>
    <x v="26"/>
    <x v="21"/>
    <x v="7"/>
    <x v="6"/>
    <x v="1"/>
    <x v="1"/>
  </r>
  <r>
    <x v="27"/>
    <x v="26"/>
    <n v="1990"/>
    <x v="26"/>
    <x v="22"/>
    <x v="13"/>
    <x v="6"/>
    <x v="1"/>
    <x v="1"/>
  </r>
  <r>
    <x v="28"/>
    <x v="27"/>
    <n v="2499"/>
    <x v="27"/>
    <x v="23"/>
    <x v="16"/>
    <x v="1"/>
    <x v="0"/>
    <x v="0"/>
  </r>
  <r>
    <x v="29"/>
    <x v="28"/>
    <n v="4080"/>
    <x v="28"/>
    <x v="14"/>
    <x v="14"/>
    <x v="10"/>
    <x v="2"/>
    <x v="0"/>
  </r>
  <r>
    <x v="30"/>
    <x v="29"/>
    <n v="382"/>
    <x v="29"/>
    <x v="24"/>
    <x v="10"/>
    <x v="12"/>
    <x v="0"/>
    <x v="1"/>
  </r>
  <r>
    <x v="31"/>
    <x v="30"/>
    <n v="1490"/>
    <x v="11"/>
    <x v="10"/>
    <x v="7"/>
    <x v="3"/>
    <x v="0"/>
    <x v="0"/>
  </r>
  <r>
    <x v="32"/>
    <x v="31"/>
    <n v="3490"/>
    <x v="30"/>
    <x v="25"/>
    <x v="10"/>
    <x v="12"/>
    <x v="0"/>
    <x v="1"/>
  </r>
  <r>
    <x v="33"/>
    <x v="32"/>
    <n v="2650"/>
    <x v="31"/>
    <x v="26"/>
    <x v="16"/>
    <x v="3"/>
    <x v="0"/>
    <x v="1"/>
  </r>
  <r>
    <x v="34"/>
    <x v="33"/>
    <n v="2699"/>
    <x v="32"/>
    <x v="26"/>
    <x v="17"/>
    <x v="0"/>
    <x v="0"/>
    <x v="1"/>
  </r>
  <r>
    <x v="35"/>
    <x v="34"/>
    <n v="2690"/>
    <x v="33"/>
    <x v="27"/>
    <x v="18"/>
    <x v="8"/>
    <x v="0"/>
    <x v="0"/>
  </r>
  <r>
    <x v="36"/>
    <x v="35"/>
    <n v="360"/>
    <x v="34"/>
    <x v="17"/>
    <x v="0"/>
    <x v="8"/>
    <x v="0"/>
    <x v="0"/>
  </r>
  <r>
    <x v="37"/>
    <x v="36"/>
    <n v="656"/>
    <x v="35"/>
    <x v="28"/>
    <x v="19"/>
    <x v="12"/>
    <x v="0"/>
    <x v="1"/>
  </r>
  <r>
    <x v="38"/>
    <x v="33"/>
    <n v="3200"/>
    <x v="36"/>
    <x v="0"/>
    <x v="0"/>
    <x v="0"/>
    <x v="0"/>
    <x v="1"/>
  </r>
  <r>
    <x v="39"/>
    <x v="37"/>
    <n v="4471"/>
    <x v="37"/>
    <x v="0"/>
    <x v="14"/>
    <x v="10"/>
    <x v="2"/>
    <x v="0"/>
  </r>
  <r>
    <x v="40"/>
    <x v="38"/>
    <n v="931"/>
    <x v="38"/>
    <x v="15"/>
    <x v="14"/>
    <x v="10"/>
    <x v="2"/>
    <x v="0"/>
  </r>
  <r>
    <x v="41"/>
    <x v="39"/>
    <n v="476"/>
    <x v="39"/>
    <x v="29"/>
    <x v="14"/>
    <x v="10"/>
    <x v="2"/>
    <x v="0"/>
  </r>
  <r>
    <x v="42"/>
    <x v="40"/>
    <n v="1060"/>
    <x v="40"/>
    <x v="11"/>
    <x v="14"/>
    <x v="10"/>
    <x v="2"/>
    <x v="2"/>
  </r>
  <r>
    <x v="43"/>
    <x v="41"/>
    <n v="2169"/>
    <x v="41"/>
    <x v="30"/>
    <x v="14"/>
    <x v="10"/>
    <x v="2"/>
    <x v="0"/>
  </r>
  <r>
    <x v="44"/>
    <x v="42"/>
    <n v="2000"/>
    <x v="42"/>
    <x v="29"/>
    <x v="14"/>
    <x v="10"/>
    <x v="2"/>
    <x v="1"/>
  </r>
  <r>
    <x v="45"/>
    <x v="43"/>
    <n v="1785"/>
    <x v="43"/>
    <x v="12"/>
    <x v="14"/>
    <x v="10"/>
    <x v="2"/>
    <x v="0"/>
  </r>
  <r>
    <x v="46"/>
    <x v="44"/>
    <n v="1316"/>
    <x v="44"/>
    <x v="15"/>
    <x v="14"/>
    <x v="10"/>
    <x v="2"/>
    <x v="1"/>
  </r>
  <r>
    <x v="47"/>
    <x v="45"/>
    <n v="1950"/>
    <x v="45"/>
    <x v="0"/>
    <x v="14"/>
    <x v="10"/>
    <x v="2"/>
    <x v="0"/>
  </r>
  <r>
    <x v="48"/>
    <x v="46"/>
    <n v="504"/>
    <x v="46"/>
    <x v="31"/>
    <x v="14"/>
    <x v="10"/>
    <x v="2"/>
    <x v="0"/>
  </r>
  <r>
    <x v="49"/>
    <x v="47"/>
    <n v="600"/>
    <x v="47"/>
    <x v="29"/>
    <x v="14"/>
    <x v="10"/>
    <x v="2"/>
    <x v="2"/>
  </r>
  <r>
    <x v="50"/>
    <x v="48"/>
    <n v="1699"/>
    <x v="48"/>
    <x v="30"/>
    <x v="14"/>
    <x v="10"/>
    <x v="2"/>
    <x v="1"/>
  </r>
  <r>
    <x v="51"/>
    <x v="47"/>
    <n v="384"/>
    <x v="49"/>
    <x v="32"/>
    <x v="14"/>
    <x v="10"/>
    <x v="2"/>
    <x v="2"/>
  </r>
  <r>
    <x v="52"/>
    <x v="49"/>
    <n v="1499"/>
    <x v="50"/>
    <x v="33"/>
    <x v="14"/>
    <x v="10"/>
    <x v="2"/>
    <x v="0"/>
  </r>
  <r>
    <x v="53"/>
    <x v="10"/>
    <n v="1343"/>
    <x v="51"/>
    <x v="28"/>
    <x v="14"/>
    <x v="10"/>
    <x v="2"/>
    <x v="0"/>
  </r>
  <r>
    <x v="54"/>
    <x v="50"/>
    <n v="900"/>
    <x v="52"/>
    <x v="8"/>
    <x v="14"/>
    <x v="10"/>
    <x v="2"/>
    <x v="0"/>
  </r>
  <r>
    <x v="55"/>
    <x v="51"/>
    <n v="1343"/>
    <x v="53"/>
    <x v="25"/>
    <x v="14"/>
    <x v="10"/>
    <x v="2"/>
    <x v="0"/>
  </r>
  <r>
    <x v="56"/>
    <x v="10"/>
    <n v="1567"/>
    <x v="54"/>
    <x v="15"/>
    <x v="14"/>
    <x v="10"/>
    <x v="2"/>
    <x v="1"/>
  </r>
  <r>
    <x v="57"/>
    <x v="52"/>
    <n v="3810"/>
    <x v="55"/>
    <x v="26"/>
    <x v="14"/>
    <x v="10"/>
    <x v="2"/>
    <x v="0"/>
  </r>
  <r>
    <x v="54"/>
    <x v="53"/>
    <n v="896"/>
    <x v="56"/>
    <x v="7"/>
    <x v="14"/>
    <x v="10"/>
    <x v="2"/>
    <x v="2"/>
  </r>
  <r>
    <x v="58"/>
    <x v="54"/>
    <n v="2500"/>
    <x v="57"/>
    <x v="34"/>
    <x v="9"/>
    <x v="13"/>
    <x v="2"/>
    <x v="0"/>
  </r>
  <r>
    <x v="59"/>
    <x v="55"/>
    <n v="986"/>
    <x v="58"/>
    <x v="20"/>
    <x v="20"/>
    <x v="14"/>
    <x v="3"/>
    <x v="0"/>
  </r>
  <r>
    <x v="60"/>
    <x v="56"/>
    <n v="4700"/>
    <x v="59"/>
    <x v="7"/>
    <x v="13"/>
    <x v="15"/>
    <x v="2"/>
    <x v="0"/>
  </r>
  <r>
    <x v="61"/>
    <x v="57"/>
    <n v="873"/>
    <x v="60"/>
    <x v="15"/>
    <x v="21"/>
    <x v="16"/>
    <x v="2"/>
    <x v="0"/>
  </r>
  <r>
    <x v="62"/>
    <x v="58"/>
    <n v="680"/>
    <x v="61"/>
    <x v="24"/>
    <x v="5"/>
    <x v="17"/>
    <x v="2"/>
    <x v="1"/>
  </r>
  <r>
    <x v="63"/>
    <x v="59"/>
    <n v="1555"/>
    <x v="62"/>
    <x v="32"/>
    <x v="22"/>
    <x v="18"/>
    <x v="2"/>
    <x v="0"/>
  </r>
  <r>
    <x v="64"/>
    <x v="11"/>
    <n v="1814"/>
    <x v="63"/>
    <x v="8"/>
    <x v="9"/>
    <x v="19"/>
    <x v="2"/>
    <x v="0"/>
  </r>
  <r>
    <x v="65"/>
    <x v="60"/>
    <n v="2000"/>
    <x v="64"/>
    <x v="29"/>
    <x v="3"/>
    <x v="20"/>
    <x v="2"/>
    <x v="1"/>
  </r>
  <r>
    <x v="66"/>
    <x v="61"/>
    <n v="6143"/>
    <x v="65"/>
    <x v="35"/>
    <x v="4"/>
    <x v="14"/>
    <x v="3"/>
    <x v="0"/>
  </r>
  <r>
    <x v="67"/>
    <x v="62"/>
    <n v="700"/>
    <x v="66"/>
    <x v="8"/>
    <x v="23"/>
    <x v="21"/>
    <x v="2"/>
    <x v="1"/>
  </r>
  <r>
    <x v="68"/>
    <x v="63"/>
    <n v="3240"/>
    <x v="67"/>
    <x v="36"/>
    <x v="4"/>
    <x v="14"/>
    <x v="3"/>
    <x v="0"/>
  </r>
  <r>
    <x v="69"/>
    <x v="64"/>
    <n v="602"/>
    <x v="68"/>
    <x v="37"/>
    <x v="9"/>
    <x v="20"/>
    <x v="2"/>
    <x v="0"/>
  </r>
  <r>
    <x v="70"/>
    <x v="65"/>
    <n v="899"/>
    <x v="69"/>
    <x v="37"/>
    <x v="4"/>
    <x v="14"/>
    <x v="3"/>
    <x v="0"/>
  </r>
  <r>
    <x v="71"/>
    <x v="66"/>
    <n v="1814"/>
    <x v="70"/>
    <x v="1"/>
    <x v="9"/>
    <x v="19"/>
    <x v="2"/>
    <x v="0"/>
  </r>
  <r>
    <x v="72"/>
    <x v="67"/>
    <n v="2988"/>
    <x v="71"/>
    <x v="1"/>
    <x v="3"/>
    <x v="15"/>
    <x v="2"/>
    <x v="0"/>
  </r>
  <r>
    <x v="73"/>
    <x v="68"/>
    <n v="1485"/>
    <x v="72"/>
    <x v="1"/>
    <x v="14"/>
    <x v="10"/>
    <x v="2"/>
    <x v="0"/>
  </r>
  <r>
    <x v="74"/>
    <x v="69"/>
    <n v="1200"/>
    <x v="11"/>
    <x v="37"/>
    <x v="14"/>
    <x v="10"/>
    <x v="2"/>
    <x v="2"/>
  </r>
  <r>
    <x v="75"/>
    <x v="70"/>
    <n v="1799"/>
    <x v="73"/>
    <x v="38"/>
    <x v="14"/>
    <x v="10"/>
    <x v="2"/>
    <x v="0"/>
  </r>
  <r>
    <x v="76"/>
    <x v="71"/>
    <n v="450"/>
    <x v="74"/>
    <x v="15"/>
    <x v="14"/>
    <x v="10"/>
    <x v="2"/>
    <x v="0"/>
  </r>
  <r>
    <x v="77"/>
    <x v="72"/>
    <n v="2199"/>
    <x v="75"/>
    <x v="14"/>
    <x v="18"/>
    <x v="14"/>
    <x v="3"/>
    <x v="0"/>
  </r>
  <r>
    <x v="78"/>
    <x v="73"/>
    <n v="1920"/>
    <x v="76"/>
    <x v="15"/>
    <x v="18"/>
    <x v="8"/>
    <x v="0"/>
    <x v="1"/>
  </r>
  <r>
    <x v="79"/>
    <x v="74"/>
    <n v="2290"/>
    <x v="77"/>
    <x v="39"/>
    <x v="14"/>
    <x v="10"/>
    <x v="2"/>
    <x v="2"/>
  </r>
  <r>
    <x v="80"/>
    <x v="75"/>
    <n v="1699"/>
    <x v="78"/>
    <x v="30"/>
    <x v="14"/>
    <x v="10"/>
    <x v="2"/>
    <x v="0"/>
  </r>
  <r>
    <x v="81"/>
    <x v="76"/>
    <n v="647"/>
    <x v="79"/>
    <x v="15"/>
    <x v="18"/>
    <x v="5"/>
    <x v="1"/>
    <x v="0"/>
  </r>
  <r>
    <x v="48"/>
    <x v="77"/>
    <n v="345"/>
    <x v="80"/>
    <x v="15"/>
    <x v="14"/>
    <x v="10"/>
    <x v="2"/>
    <x v="2"/>
  </r>
  <r>
    <x v="82"/>
    <x v="78"/>
    <n v="1699"/>
    <x v="81"/>
    <x v="40"/>
    <x v="14"/>
    <x v="10"/>
    <x v="2"/>
    <x v="0"/>
  </r>
  <r>
    <x v="83"/>
    <x v="79"/>
    <n v="537"/>
    <x v="82"/>
    <x v="15"/>
    <x v="14"/>
    <x v="10"/>
    <x v="2"/>
    <x v="2"/>
  </r>
  <r>
    <x v="84"/>
    <x v="10"/>
    <n v="900"/>
    <x v="83"/>
    <x v="41"/>
    <x v="14"/>
    <x v="10"/>
    <x v="2"/>
    <x v="0"/>
  </r>
  <r>
    <x v="56"/>
    <x v="80"/>
    <n v="1288"/>
    <x v="84"/>
    <x v="15"/>
    <x v="14"/>
    <x v="10"/>
    <x v="2"/>
    <x v="2"/>
  </r>
  <r>
    <x v="85"/>
    <x v="81"/>
    <n v="1699"/>
    <x v="85"/>
    <x v="40"/>
    <x v="14"/>
    <x v="10"/>
    <x v="2"/>
    <x v="0"/>
  </r>
  <r>
    <x v="86"/>
    <x v="82"/>
    <n v="1100"/>
    <x v="22"/>
    <x v="37"/>
    <x v="14"/>
    <x v="10"/>
    <x v="2"/>
    <x v="0"/>
  </r>
  <r>
    <x v="87"/>
    <x v="83"/>
    <n v="1700"/>
    <x v="86"/>
    <x v="29"/>
    <x v="14"/>
    <x v="10"/>
    <x v="2"/>
    <x v="0"/>
  </r>
  <r>
    <x v="88"/>
    <x v="84"/>
    <n v="2500"/>
    <x v="87"/>
    <x v="25"/>
    <x v="14"/>
    <x v="10"/>
    <x v="2"/>
    <x v="0"/>
  </r>
  <r>
    <x v="89"/>
    <x v="85"/>
    <n v="200"/>
    <x v="88"/>
    <x v="25"/>
    <x v="14"/>
    <x v="10"/>
    <x v="2"/>
    <x v="0"/>
  </r>
  <r>
    <x v="90"/>
    <x v="86"/>
    <n v="1699"/>
    <x v="89"/>
    <x v="1"/>
    <x v="14"/>
    <x v="10"/>
    <x v="2"/>
    <x v="0"/>
  </r>
  <r>
    <x v="91"/>
    <x v="45"/>
    <n v="2400"/>
    <x v="87"/>
    <x v="29"/>
    <x v="14"/>
    <x v="10"/>
    <x v="2"/>
    <x v="2"/>
  </r>
  <r>
    <x v="92"/>
    <x v="87"/>
    <n v="1660"/>
    <x v="90"/>
    <x v="42"/>
    <x v="14"/>
    <x v="10"/>
    <x v="2"/>
    <x v="2"/>
  </r>
  <r>
    <x v="93"/>
    <x v="88"/>
    <n v="1499"/>
    <x v="41"/>
    <x v="30"/>
    <x v="14"/>
    <x v="10"/>
    <x v="2"/>
    <x v="0"/>
  </r>
  <r>
    <x v="94"/>
    <x v="89"/>
    <n v="486"/>
    <x v="39"/>
    <x v="15"/>
    <x v="14"/>
    <x v="10"/>
    <x v="2"/>
    <x v="2"/>
  </r>
  <r>
    <x v="95"/>
    <x v="90"/>
    <n v="3699"/>
    <x v="91"/>
    <x v="38"/>
    <x v="14"/>
    <x v="10"/>
    <x v="2"/>
    <x v="0"/>
  </r>
  <r>
    <x v="96"/>
    <x v="91"/>
    <n v="1029"/>
    <x v="92"/>
    <x v="15"/>
    <x v="14"/>
    <x v="10"/>
    <x v="2"/>
    <x v="0"/>
  </r>
  <r>
    <x v="97"/>
    <x v="92"/>
    <n v="1874"/>
    <x v="93"/>
    <x v="11"/>
    <x v="14"/>
    <x v="10"/>
    <x v="2"/>
    <x v="1"/>
  </r>
  <r>
    <x v="98"/>
    <x v="93"/>
    <n v="4588"/>
    <x v="94"/>
    <x v="43"/>
    <x v="18"/>
    <x v="8"/>
    <x v="0"/>
    <x v="0"/>
  </r>
  <r>
    <x v="99"/>
    <x v="94"/>
    <n v="2420"/>
    <x v="64"/>
    <x v="28"/>
    <x v="14"/>
    <x v="10"/>
    <x v="2"/>
    <x v="2"/>
  </r>
  <r>
    <x v="100"/>
    <x v="95"/>
    <n v="1899"/>
    <x v="95"/>
    <x v="44"/>
    <x v="14"/>
    <x v="10"/>
    <x v="2"/>
    <x v="1"/>
  </r>
  <r>
    <x v="101"/>
    <x v="96"/>
    <n v="260"/>
    <x v="96"/>
    <x v="6"/>
    <x v="14"/>
    <x v="10"/>
    <x v="2"/>
    <x v="1"/>
  </r>
  <r>
    <x v="102"/>
    <x v="97"/>
    <n v="1737"/>
    <x v="97"/>
    <x v="10"/>
    <x v="14"/>
    <x v="10"/>
    <x v="2"/>
    <x v="1"/>
  </r>
  <r>
    <x v="103"/>
    <x v="43"/>
    <n v="1810"/>
    <x v="98"/>
    <x v="10"/>
    <x v="14"/>
    <x v="10"/>
    <x v="2"/>
    <x v="2"/>
  </r>
  <r>
    <x v="104"/>
    <x v="98"/>
    <n v="1699"/>
    <x v="99"/>
    <x v="30"/>
    <x v="14"/>
    <x v="10"/>
    <x v="2"/>
    <x v="2"/>
  </r>
  <r>
    <x v="105"/>
    <x v="99"/>
    <n v="1799"/>
    <x v="100"/>
    <x v="30"/>
    <x v="14"/>
    <x v="10"/>
    <x v="2"/>
    <x v="0"/>
  </r>
  <r>
    <x v="106"/>
    <x v="46"/>
    <n v="553"/>
    <x v="101"/>
    <x v="45"/>
    <x v="14"/>
    <x v="10"/>
    <x v="2"/>
    <x v="0"/>
  </r>
  <r>
    <x v="107"/>
    <x v="100"/>
    <n v="900"/>
    <x v="40"/>
    <x v="29"/>
    <x v="18"/>
    <x v="22"/>
    <x v="2"/>
    <x v="0"/>
  </r>
  <r>
    <x v="108"/>
    <x v="101"/>
    <n v="320"/>
    <x v="102"/>
    <x v="1"/>
    <x v="14"/>
    <x v="1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10" showAll="0"/>
    <pivotField showAll="0"/>
    <pivotField showAll="0"/>
    <pivotField showAll="0"/>
    <pivotField showAll="0"/>
  </pivotFields>
  <rowFields count="1">
    <field x="0"/>
  </rowFields>
  <rowItems count="7">
    <i>
      <x v="30"/>
    </i>
    <i>
      <x v="31"/>
    </i>
    <i>
      <x v="39"/>
    </i>
    <i>
      <x v="53"/>
    </i>
    <i>
      <x v="70"/>
    </i>
    <i>
      <x v="99"/>
    </i>
    <i t="grand">
      <x/>
    </i>
  </rowItems>
  <colItems count="1">
    <i/>
  </colItems>
  <dataFields count="1">
    <dataField name="Sum of Discount" fld="4"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 firstHeaderRow="1"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10" showAll="0"/>
    <pivotField showAll="0"/>
    <pivotField showAll="0"/>
    <pivotField showAll="0"/>
    <pivotField showAll="0"/>
  </pivotFields>
  <rowFields count="1">
    <field x="0"/>
  </rowFields>
  <rowItems count="8">
    <i>
      <x v="10"/>
    </i>
    <i>
      <x v="12"/>
    </i>
    <i>
      <x v="88"/>
    </i>
    <i>
      <x v="92"/>
    </i>
    <i>
      <x v="97"/>
    </i>
    <i>
      <x v="98"/>
    </i>
    <i>
      <x v="100"/>
    </i>
    <i t="grand">
      <x/>
    </i>
  </rowItems>
  <colItems count="1">
    <i/>
  </colItems>
  <dataFields count="1">
    <dataField name="Sum of Discount" fld="4" baseField="0" baseItem="0"/>
  </dataField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7" firstHeaderRow="1" firstDataRow="1" firstDataCol="1"/>
  <pivotFields count="9">
    <pivotField showAll="0"/>
    <pivotField numFmtId="2" showAll="0"/>
    <pivotField numFmtId="2" showAll="0"/>
    <pivotField numFmtId="2" showAll="0"/>
    <pivotField numFmtId="10" showAll="0"/>
    <pivotField showAll="0"/>
    <pivotField showAll="0">
      <items count="24">
        <item x="22"/>
        <item x="15"/>
        <item x="19"/>
        <item x="20"/>
        <item x="13"/>
        <item x="21"/>
        <item x="17"/>
        <item x="16"/>
        <item x="18"/>
        <item x="14"/>
        <item x="9"/>
        <item x="6"/>
        <item x="5"/>
        <item x="1"/>
        <item x="7"/>
        <item x="12"/>
        <item x="11"/>
        <item x="0"/>
        <item x="2"/>
        <item x="3"/>
        <item x="4"/>
        <item x="8"/>
        <item x="10"/>
        <item t="default"/>
      </items>
    </pivotField>
    <pivotField axis="axisRow" showAll="0">
      <items count="5">
        <item x="1"/>
        <item x="0"/>
        <item x="2"/>
        <item n="D" h="1" x="3"/>
        <item t="default"/>
      </items>
    </pivotField>
    <pivotField dataField="1" showAll="0">
      <items count="4">
        <item x="0"/>
        <item x="2"/>
        <item h="1" x="1"/>
        <item t="default"/>
      </items>
    </pivotField>
  </pivotFields>
  <rowFields count="1">
    <field x="7"/>
  </rowFields>
  <rowItems count="4">
    <i>
      <x/>
    </i>
    <i>
      <x v="1"/>
    </i>
    <i>
      <x v="2"/>
    </i>
    <i t="grand">
      <x/>
    </i>
  </rowItems>
  <colItems count="1">
    <i/>
  </colItems>
  <dataFields count="1">
    <dataField name="Count of Discount Percentage" fld="8"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1"/>
          </reference>
        </references>
      </pivotArea>
    </chartFormat>
    <chartFormat chart="7" format="1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pivotFields count="9">
    <pivotField showAll="0"/>
    <pivotField numFmtId="2" showAll="0"/>
    <pivotField numFmtId="2" showAll="0"/>
    <pivotField numFmtId="2" showAll="0"/>
    <pivotField dataField="1" numFmtId="10"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h="1" x="1"/>
        <item h="1" x="0"/>
        <item x="2"/>
        <item h="1" x="3"/>
        <item t="default"/>
      </items>
    </pivotField>
    <pivotField axis="axisRow" showAll="0">
      <items count="4">
        <item x="0"/>
        <item x="2"/>
        <item x="1"/>
        <item t="default"/>
      </items>
    </pivotField>
  </pivotFields>
  <rowFields count="1">
    <field x="8"/>
  </rowFields>
  <rowItems count="4">
    <i>
      <x/>
    </i>
    <i>
      <x v="1"/>
    </i>
    <i>
      <x v="2"/>
    </i>
    <i t="grand">
      <x/>
    </i>
  </rowItems>
  <colFields count="1">
    <field x="-2"/>
  </colFields>
  <colItems count="2">
    <i>
      <x/>
    </i>
    <i i="1">
      <x v="1"/>
    </i>
  </colItems>
  <dataFields count="2">
    <dataField name="Average of Discount" fld="4" subtotal="average" baseField="6" baseItem="0"/>
    <dataField name="Average of Ratings" fld="6" subtotal="average"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14" firstHeaderRow="1"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10" showAll="0"/>
    <pivotField showAll="0"/>
    <pivotField showAll="0"/>
    <pivotField showAll="0"/>
    <pivotField showAll="0"/>
  </pivotFields>
  <rowFields count="1">
    <field x="0"/>
  </rowFields>
  <rowItems count="11">
    <i>
      <x v="20"/>
    </i>
    <i>
      <x v="30"/>
    </i>
    <i>
      <x v="31"/>
    </i>
    <i>
      <x v="39"/>
    </i>
    <i>
      <x v="52"/>
    </i>
    <i>
      <x v="53"/>
    </i>
    <i>
      <x v="67"/>
    </i>
    <i>
      <x v="70"/>
    </i>
    <i>
      <x v="84"/>
    </i>
    <i>
      <x v="99"/>
    </i>
    <i t="grand">
      <x/>
    </i>
  </rowItems>
  <colItems count="1">
    <i/>
  </colItems>
  <dataFields count="1">
    <dataField name="Sum of Discount" fld="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26" firstHeaderRow="1" firstDataRow="1" firstDataCol="1"/>
  <pivotFields count="9">
    <pivotField showAll="0"/>
    <pivotField numFmtId="2" showAll="0">
      <items count="103">
        <item x="19"/>
        <item x="85"/>
        <item x="101"/>
        <item x="35"/>
        <item x="77"/>
        <item x="29"/>
        <item x="16"/>
        <item x="96"/>
        <item x="46"/>
        <item x="71"/>
        <item x="39"/>
        <item x="89"/>
        <item x="79"/>
        <item x="47"/>
        <item x="58"/>
        <item x="76"/>
        <item x="15"/>
        <item x="64"/>
        <item x="62"/>
        <item x="36"/>
        <item x="53"/>
        <item x="24"/>
        <item x="57"/>
        <item x="100"/>
        <item x="55"/>
        <item x="38"/>
        <item x="50"/>
        <item x="13"/>
        <item x="65"/>
        <item x="91"/>
        <item x="1"/>
        <item x="12"/>
        <item x="40"/>
        <item x="82"/>
        <item x="80"/>
        <item x="44"/>
        <item x="69"/>
        <item x="51"/>
        <item x="68"/>
        <item x="10"/>
        <item x="83"/>
        <item x="21"/>
        <item x="86"/>
        <item x="0"/>
        <item x="66"/>
        <item x="73"/>
        <item x="30"/>
        <item x="7"/>
        <item x="11"/>
        <item x="18"/>
        <item x="42"/>
        <item x="60"/>
        <item x="92"/>
        <item x="97"/>
        <item x="72"/>
        <item x="43"/>
        <item x="45"/>
        <item x="59"/>
        <item x="8"/>
        <item x="84"/>
        <item x="26"/>
        <item x="94"/>
        <item x="49"/>
        <item x="74"/>
        <item x="88"/>
        <item x="78"/>
        <item x="81"/>
        <item x="87"/>
        <item x="67"/>
        <item x="3"/>
        <item x="9"/>
        <item x="34"/>
        <item x="22"/>
        <item x="98"/>
        <item x="48"/>
        <item x="75"/>
        <item x="14"/>
        <item x="70"/>
        <item x="4"/>
        <item x="27"/>
        <item x="99"/>
        <item x="31"/>
        <item x="20"/>
        <item x="95"/>
        <item x="32"/>
        <item x="33"/>
        <item x="17"/>
        <item x="23"/>
        <item x="56"/>
        <item x="41"/>
        <item x="54"/>
        <item x="2"/>
        <item x="28"/>
        <item x="63"/>
        <item x="6"/>
        <item x="37"/>
        <item x="52"/>
        <item x="25"/>
        <item x="5"/>
        <item x="90"/>
        <item x="93"/>
        <item x="61"/>
        <item t="default"/>
      </items>
    </pivotField>
    <pivotField numFmtId="2" showAll="0"/>
    <pivotField numFmtId="2" showAll="0">
      <items count="104">
        <item x="95"/>
        <item x="100"/>
        <item x="78"/>
        <item x="41"/>
        <item x="48"/>
        <item x="50"/>
        <item x="99"/>
        <item x="20"/>
        <item x="96"/>
        <item x="73"/>
        <item x="49"/>
        <item x="88"/>
        <item x="83"/>
        <item x="90"/>
        <item x="102"/>
        <item x="91"/>
        <item x="16"/>
        <item x="80"/>
        <item x="34"/>
        <item x="29"/>
        <item x="10"/>
        <item x="74"/>
        <item x="25"/>
        <item x="85"/>
        <item x="81"/>
        <item x="39"/>
        <item x="68"/>
        <item x="82"/>
        <item x="35"/>
        <item x="5"/>
        <item x="47"/>
        <item x="46"/>
        <item x="79"/>
        <item x="66"/>
        <item x="57"/>
        <item x="62"/>
        <item x="15"/>
        <item x="101"/>
        <item x="61"/>
        <item x="13"/>
        <item x="69"/>
        <item x="52"/>
        <item x="60"/>
        <item x="40"/>
        <item x="38"/>
        <item x="22"/>
        <item x="1"/>
        <item x="12"/>
        <item x="56"/>
        <item x="23"/>
        <item x="92"/>
        <item x="11"/>
        <item x="58"/>
        <item x="51"/>
        <item x="0"/>
        <item x="97"/>
        <item x="7"/>
        <item x="43"/>
        <item x="4"/>
        <item x="98"/>
        <item x="84"/>
        <item x="26"/>
        <item x="53"/>
        <item x="44"/>
        <item x="72"/>
        <item x="18"/>
        <item x="31"/>
        <item x="6"/>
        <item x="32"/>
        <item x="2"/>
        <item x="27"/>
        <item x="45"/>
        <item x="54"/>
        <item x="93"/>
        <item x="89"/>
        <item x="14"/>
        <item x="63"/>
        <item x="77"/>
        <item x="70"/>
        <item x="86"/>
        <item x="3"/>
        <item x="67"/>
        <item x="76"/>
        <item x="94"/>
        <item x="19"/>
        <item x="64"/>
        <item x="42"/>
        <item x="75"/>
        <item x="55"/>
        <item x="33"/>
        <item x="87"/>
        <item x="36"/>
        <item x="9"/>
        <item x="21"/>
        <item x="71"/>
        <item x="8"/>
        <item x="30"/>
        <item x="37"/>
        <item x="28"/>
        <item x="17"/>
        <item x="65"/>
        <item x="24"/>
        <item x="59"/>
        <item t="default"/>
      </items>
    </pivotField>
    <pivotField numFmtId="10"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axis="axisRow" showAll="0">
      <items count="24">
        <item x="22"/>
        <item x="15"/>
        <item x="19"/>
        <item x="20"/>
        <item x="13"/>
        <item x="21"/>
        <item x="17"/>
        <item x="16"/>
        <item x="18"/>
        <item x="14"/>
        <item x="9"/>
        <item x="6"/>
        <item x="5"/>
        <item x="1"/>
        <item x="7"/>
        <item x="12"/>
        <item x="11"/>
        <item x="0"/>
        <item x="2"/>
        <item x="3"/>
        <item x="4"/>
        <item x="8"/>
        <item h="1" x="10"/>
        <item t="default"/>
      </items>
    </pivotField>
    <pivotField showAll="0"/>
    <pivotField showAll="0"/>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Review"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5" firstHeaderRow="0"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10" showAll="0"/>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s>
  <rowFields count="1">
    <field x="0"/>
  </rowFields>
  <rowItems count="12">
    <i>
      <x v="20"/>
    </i>
    <i>
      <x v="30"/>
    </i>
    <i>
      <x v="31"/>
    </i>
    <i>
      <x v="52"/>
    </i>
    <i>
      <x v="53"/>
    </i>
    <i>
      <x v="60"/>
    </i>
    <i>
      <x v="64"/>
    </i>
    <i>
      <x v="67"/>
    </i>
    <i>
      <x v="70"/>
    </i>
    <i>
      <x v="84"/>
    </i>
    <i>
      <x v="99"/>
    </i>
    <i t="grand">
      <x/>
    </i>
  </rowItems>
  <colFields count="1">
    <field x="-2"/>
  </colFields>
  <colItems count="3">
    <i>
      <x/>
    </i>
    <i i="1">
      <x v="1"/>
    </i>
    <i i="2">
      <x v="2"/>
    </i>
  </colItems>
  <dataFields count="3">
    <dataField name="Max of Discount" fld="4" subtotal="max" baseField="0" baseItem="0"/>
    <dataField name="Average of Ratings" fld="6" subtotal="average" baseField="0" baseItem="0"/>
    <dataField name="Sum of Review"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7" firstHeaderRow="0" firstDataRow="1" firstDataCol="1"/>
  <pivotFields count="9">
    <pivotField showAll="0"/>
    <pivotField numFmtId="2" showAll="0"/>
    <pivotField numFmtId="2" showAll="0"/>
    <pivotField numFmtId="2" showAll="0"/>
    <pivotField dataField="1" numFmtId="10"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pivotField axis="axisRow" showAll="0">
      <items count="4">
        <item x="0"/>
        <item x="2"/>
        <item x="1"/>
        <item t="default"/>
      </items>
    </pivotField>
  </pivotFields>
  <rowFields count="1">
    <field x="8"/>
  </rowFields>
  <rowItems count="4">
    <i>
      <x/>
    </i>
    <i>
      <x v="1"/>
    </i>
    <i>
      <x v="2"/>
    </i>
    <i t="grand">
      <x/>
    </i>
  </rowItems>
  <colFields count="1">
    <field x="-2"/>
  </colFields>
  <colItems count="2">
    <i>
      <x/>
    </i>
    <i i="1">
      <x v="1"/>
    </i>
  </colItems>
  <dataFields count="2">
    <dataField name="Average of Discount" fld="4" subtotal="average" baseField="8" baseItem="1"/>
    <dataField name="Average of Review" fld="5" subtotal="average" baseField="8"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4" firstHeaderRow="1" firstDataRow="1" firstDataCol="1"/>
  <pivotFields count="9">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dataField="1" numFmtId="10" showAll="0"/>
    <pivotField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s>
  <rowFields count="1">
    <field x="0"/>
  </rowFields>
  <rowItems count="11">
    <i>
      <x v="10"/>
    </i>
    <i>
      <x v="12"/>
    </i>
    <i>
      <x v="54"/>
    </i>
    <i>
      <x v="78"/>
    </i>
    <i>
      <x v="83"/>
    </i>
    <i>
      <x v="88"/>
    </i>
    <i>
      <x v="92"/>
    </i>
    <i>
      <x v="97"/>
    </i>
    <i>
      <x v="98"/>
    </i>
    <i>
      <x v="100"/>
    </i>
    <i t="grand">
      <x/>
    </i>
  </rowItems>
  <colItems count="1">
    <i/>
  </colItems>
  <dataFields count="1">
    <dataField name="Max of Discount" fld="4" subtotal="max" baseField="0" baseItem="1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litatitive_Rating" sourceName="Qualitatitive Rating">
  <pivotTables>
    <pivotTable tabId="5" name="PivotTable2"/>
  </pivotTables>
  <data>
    <tabular pivotCacheId="1">
      <items count="4">
        <i x="1"/>
        <i x="0"/>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Percentage" sourceName="Discount Percentage">
  <pivotTables>
    <pivotTable tabId="4" name="PivotTable1"/>
  </pivotTables>
  <data>
    <tabular pivotCacheId="1">
      <items count="3">
        <i x="0" s="1"/>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rrent_price" sourceName="Current price">
  <pivotTables>
    <pivotTable tabId="15" name="PivotTable9"/>
  </pivotTables>
  <data>
    <tabular pivotCacheId="1">
      <items count="102">
        <i x="19" s="1"/>
        <i x="35" s="1"/>
        <i x="29" s="1"/>
        <i x="16" s="1"/>
        <i x="58" s="1"/>
        <i x="76" s="1"/>
        <i x="15" s="1"/>
        <i x="64" s="1"/>
        <i x="62" s="1"/>
        <i x="36" s="1"/>
        <i x="24" s="1"/>
        <i x="57" s="1"/>
        <i x="100" s="1"/>
        <i x="55" s="1"/>
        <i x="13" s="1"/>
        <i x="65" s="1"/>
        <i x="1" s="1"/>
        <i x="12" s="1"/>
        <i x="10" s="1"/>
        <i x="21" s="1"/>
        <i x="0" s="1"/>
        <i x="66" s="1"/>
        <i x="73" s="1"/>
        <i x="30" s="1"/>
        <i x="7" s="1"/>
        <i x="11" s="1"/>
        <i x="18" s="1"/>
        <i x="60" s="1"/>
        <i x="72" s="1"/>
        <i x="59" s="1"/>
        <i x="8" s="1"/>
        <i x="26" s="1"/>
        <i x="67" s="1"/>
        <i x="3" s="1"/>
        <i x="9" s="1"/>
        <i x="34" s="1"/>
        <i x="22" s="1"/>
        <i x="14" s="1"/>
        <i x="4" s="1"/>
        <i x="27" s="1"/>
        <i x="31" s="1"/>
        <i x="32" s="1"/>
        <i x="33" s="1"/>
        <i x="17" s="1"/>
        <i x="23" s="1"/>
        <i x="56" s="1"/>
        <i x="54" s="1"/>
        <i x="2" s="1"/>
        <i x="63" s="1"/>
        <i x="6" s="1"/>
        <i x="25" s="1"/>
        <i x="5" s="1"/>
        <i x="93" s="1"/>
        <i x="61" s="1"/>
        <i x="85" s="1" nd="1"/>
        <i x="101" s="1" nd="1"/>
        <i x="77" s="1" nd="1"/>
        <i x="96" s="1" nd="1"/>
        <i x="46" s="1" nd="1"/>
        <i x="71" s="1" nd="1"/>
        <i x="39" s="1" nd="1"/>
        <i x="89" s="1" nd="1"/>
        <i x="79" s="1" nd="1"/>
        <i x="47" s="1" nd="1"/>
        <i x="53" s="1" nd="1"/>
        <i x="38" s="1" nd="1"/>
        <i x="50" s="1" nd="1"/>
        <i x="91" s="1" nd="1"/>
        <i x="40" s="1" nd="1"/>
        <i x="82" s="1" nd="1"/>
        <i x="80" s="1" nd="1"/>
        <i x="44" s="1" nd="1"/>
        <i x="69" s="1" nd="1"/>
        <i x="51" s="1" nd="1"/>
        <i x="68" s="1" nd="1"/>
        <i x="83" s="1" nd="1"/>
        <i x="86" s="1" nd="1"/>
        <i x="42" s="1" nd="1"/>
        <i x="92" s="1" nd="1"/>
        <i x="97" s="1" nd="1"/>
        <i x="43" s="1" nd="1"/>
        <i x="45" s="1" nd="1"/>
        <i x="84" s="1" nd="1"/>
        <i x="94" s="1" nd="1"/>
        <i x="49" s="1" nd="1"/>
        <i x="74" s="1" nd="1"/>
        <i x="88" s="1" nd="1"/>
        <i x="78" s="1" nd="1"/>
        <i x="81" s="1" nd="1"/>
        <i x="87" s="1" nd="1"/>
        <i x="98" s="1" nd="1"/>
        <i x="48" s="1" nd="1"/>
        <i x="75" s="1" nd="1"/>
        <i x="70" s="1" nd="1"/>
        <i x="99" s="1" nd="1"/>
        <i x="20" s="1" nd="1"/>
        <i x="95" s="1" nd="1"/>
        <i x="41" s="1" nd="1"/>
        <i x="28" s="1" nd="1"/>
        <i x="37" s="1" nd="1"/>
        <i x="52" s="1" nd="1"/>
        <i x="9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bsolute_Discount" sourceName="Absolute Discount">
  <pivotTables>
    <pivotTable tabId="15" name="PivotTable9"/>
  </pivotTables>
  <data>
    <tabular pivotCacheId="1">
      <items count="103">
        <i x="20" s="1"/>
        <i x="16" s="1"/>
        <i x="34" s="1"/>
        <i x="29" s="1"/>
        <i x="10" s="1"/>
        <i x="25" s="1"/>
        <i x="68" s="1"/>
        <i x="35" s="1"/>
        <i x="5" s="1"/>
        <i x="79" s="1"/>
        <i x="66" s="1"/>
        <i x="57" s="1"/>
        <i x="62" s="1"/>
        <i x="15" s="1"/>
        <i x="61" s="1"/>
        <i x="13" s="1"/>
        <i x="69" s="1"/>
        <i x="60" s="1"/>
        <i x="40" s="1"/>
        <i x="22" s="1"/>
        <i x="1" s="1"/>
        <i x="12" s="1"/>
        <i x="23" s="1"/>
        <i x="11" s="1"/>
        <i x="58" s="1"/>
        <i x="0" s="1"/>
        <i x="7" s="1"/>
        <i x="4" s="1"/>
        <i x="26" s="1"/>
        <i x="18" s="1"/>
        <i x="31" s="1"/>
        <i x="6" s="1"/>
        <i x="32" s="1"/>
        <i x="2" s="1"/>
        <i x="27" s="1"/>
        <i x="14" s="1"/>
        <i x="63" s="1"/>
        <i x="70" s="1"/>
        <i x="3" s="1"/>
        <i x="67" s="1"/>
        <i x="76" s="1"/>
        <i x="94" s="1"/>
        <i x="19" s="1"/>
        <i x="64" s="1"/>
        <i x="75" s="1"/>
        <i x="33" s="1"/>
        <i x="36" s="1"/>
        <i x="9" s="1"/>
        <i x="71" s="1"/>
        <i x="8" s="1"/>
        <i x="30" s="1"/>
        <i x="17" s="1"/>
        <i x="65" s="1"/>
        <i x="24" s="1"/>
        <i x="59" s="1"/>
        <i x="95" s="1" nd="1"/>
        <i x="100" s="1" nd="1"/>
        <i x="78" s="1" nd="1"/>
        <i x="41" s="1" nd="1"/>
        <i x="48" s="1" nd="1"/>
        <i x="50" s="1" nd="1"/>
        <i x="99" s="1" nd="1"/>
        <i x="96" s="1" nd="1"/>
        <i x="73" s="1" nd="1"/>
        <i x="49" s="1" nd="1"/>
        <i x="88" s="1" nd="1"/>
        <i x="83" s="1" nd="1"/>
        <i x="90" s="1" nd="1"/>
        <i x="102" s="1" nd="1"/>
        <i x="91" s="1" nd="1"/>
        <i x="80" s="1" nd="1"/>
        <i x="74" s="1" nd="1"/>
        <i x="85" s="1" nd="1"/>
        <i x="81" s="1" nd="1"/>
        <i x="39" s="1" nd="1"/>
        <i x="82" s="1" nd="1"/>
        <i x="47" s="1" nd="1"/>
        <i x="46" s="1" nd="1"/>
        <i x="101" s="1" nd="1"/>
        <i x="52" s="1" nd="1"/>
        <i x="38" s="1" nd="1"/>
        <i x="56" s="1" nd="1"/>
        <i x="92" s="1" nd="1"/>
        <i x="51" s="1" nd="1"/>
        <i x="97" s="1" nd="1"/>
        <i x="43" s="1" nd="1"/>
        <i x="98" s="1" nd="1"/>
        <i x="84" s="1" nd="1"/>
        <i x="53" s="1" nd="1"/>
        <i x="44" s="1" nd="1"/>
        <i x="72" s="1" nd="1"/>
        <i x="45" s="1" nd="1"/>
        <i x="54" s="1" nd="1"/>
        <i x="93" s="1" nd="1"/>
        <i x="89" s="1" nd="1"/>
        <i x="77" s="1" nd="1"/>
        <i x="86" s="1" nd="1"/>
        <i x="42" s="1" nd="1"/>
        <i x="55" s="1" nd="1"/>
        <i x="87" s="1" nd="1"/>
        <i x="21" s="1" nd="1"/>
        <i x="37" s="1" nd="1"/>
        <i x="2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count" sourceName="Discount">
  <pivotTables>
    <pivotTable tabId="15" name="PivotTable9"/>
  </pivotTables>
  <data>
    <tabular pivotCacheId="1">
      <items count="46">
        <i x="5" s="1"/>
        <i x="34" s="1"/>
        <i x="21" s="1"/>
        <i x="16" s="1"/>
        <i x="9" s="1"/>
        <i x="43" s="1"/>
        <i x="32" s="1"/>
        <i x="19" s="1"/>
        <i x="6" s="1"/>
        <i x="2" s="1"/>
        <i x="4" s="1"/>
        <i x="26" s="1"/>
        <i x="36" s="1"/>
        <i x="23" s="1"/>
        <i x="22" s="1"/>
        <i x="12" s="1"/>
        <i x="10" s="1"/>
        <i x="18" s="1"/>
        <i x="3" s="1"/>
        <i x="0" s="1"/>
        <i x="35" s="1"/>
        <i x="27" s="1"/>
        <i x="28" s="1"/>
        <i x="11" s="1"/>
        <i x="37" s="1"/>
        <i x="8" s="1"/>
        <i x="14" s="1"/>
        <i x="1" s="1"/>
        <i x="25" s="1"/>
        <i x="15" s="1"/>
        <i x="29" s="1"/>
        <i x="13" s="1"/>
        <i x="24" s="1"/>
        <i x="17" s="1"/>
        <i x="20" s="1"/>
        <i x="7" s="1"/>
        <i x="44" s="1" nd="1"/>
        <i x="30" s="1" nd="1"/>
        <i x="33" s="1" nd="1"/>
        <i x="38" s="1" nd="1"/>
        <i x="42" s="1" nd="1"/>
        <i x="41" s="1" nd="1"/>
        <i x="40" s="1" nd="1"/>
        <i x="39" s="1" nd="1"/>
        <i x="31" s="1" nd="1"/>
        <i x="4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view" sourceName="Review">
  <pivotTables>
    <pivotTable tabId="15" name="PivotTable9"/>
  </pivotTables>
  <data>
    <tabular pivotCacheId="1">
      <items count="24">
        <i x="18" s="1"/>
        <i x="0" s="1"/>
        <i x="11" s="1"/>
        <i x="4" s="1"/>
        <i x="9" s="1"/>
        <i x="3" s="1"/>
        <i x="10" s="1"/>
        <i x="20" s="1"/>
        <i x="7" s="1"/>
        <i x="13" s="1"/>
        <i x="1" s="1"/>
        <i x="5" s="1"/>
        <i x="22" s="1"/>
        <i x="23" s="1"/>
        <i x="16" s="1"/>
        <i x="2" s="1"/>
        <i x="17" s="1"/>
        <i x="19" s="1"/>
        <i x="8" s="1"/>
        <i x="12" s="1"/>
        <i x="15" s="1"/>
        <i x="6" s="1"/>
        <i x="21" s="1"/>
        <i x="1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atings" sourceName="Ratings">
  <pivotTables>
    <pivotTable tabId="15" name="PivotTable9"/>
  </pivotTables>
  <data>
    <tabular pivotCacheId="1">
      <items count="23">
        <i x="22" s="1"/>
        <i x="15" s="1"/>
        <i x="19" s="1"/>
        <i x="20" s="1"/>
        <i x="13" s="1"/>
        <i x="21" s="1"/>
        <i x="17" s="1"/>
        <i x="16" s="1"/>
        <i x="18" s="1"/>
        <i x="14" s="1"/>
        <i x="9" s="1"/>
        <i x="6" s="1"/>
        <i x="5" s="1"/>
        <i x="1" s="1"/>
        <i x="7" s="1"/>
        <i x="12" s="1"/>
        <i x="11" s="1"/>
        <i x="0" s="1"/>
        <i x="2" s="1"/>
        <i x="3" s="1"/>
        <i x="4" s="1"/>
        <i x="8" s="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count Percentage" cache="Slicer_Discount_Percentage" caption="Discount Percentag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ualitatitive Rating" cache="Slicer_Qualitatitive_Rating" caption="Qualitatitive Rating"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Qualitatitive Rating 1" cache="Slicer_Qualitatitive_Rating" caption="Qualitatitive Rating" rowHeight="241300"/>
  <slicer name="Discount Percentage 1" cache="Slicer_Discount_Percentage" caption="Discount Percentage" rowHeight="241300"/>
  <slicer name="Absolute Discount 1" cache="Slicer_Absolute_Discount" caption="Absolute Discount" rowHeight="241300"/>
  <slicer name="Discount 1" cache="Slicer_Discount" caption="Discount" startItem="2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urrent price" cache="Slicer_Current_price" caption="Current price" rowHeight="241300"/>
  <slicer name="Absolute Discount" cache="Slicer_Absolute_Discount" caption="Absolute Discount" rowHeight="241300"/>
  <slicer name="Discount" cache="Slicer_Discount" caption="Discount" rowHeight="241300"/>
  <slicer name="Review" cache="Slicer_Review" caption="Review" startItem="16" rowHeight="241300"/>
  <slicer name="Ratings" cache="Slicer_Ratings" caption="Ratings" startItem="15" rowHeight="241300"/>
</slicers>
</file>

<file path=xl/tables/table1.xml><?xml version="1.0" encoding="utf-8"?>
<table xmlns="http://schemas.openxmlformats.org/spreadsheetml/2006/main" id="1" name="Table1" displayName="Table1" ref="A1:I113" totalsRowShown="0" headerRowDxfId="13" headerRowBorderDxfId="12" tableBorderDxfId="11" totalsRowBorderDxfId="10">
  <autoFilter ref="A1:I113"/>
  <tableColumns count="9">
    <tableColumn id="1" name="Product" dataDxfId="9"/>
    <tableColumn id="2" name="Current price" dataDxfId="8"/>
    <tableColumn id="3" name="Old Price" dataDxfId="7"/>
    <tableColumn id="7" name="Absolute Discount" dataDxfId="6">
      <calculatedColumnFormula>C2-B2</calculatedColumnFormula>
    </tableColumn>
    <tableColumn id="4" name="Discount" dataDxfId="5"/>
    <tableColumn id="5" name="Review" dataDxfId="4"/>
    <tableColumn id="6" name="Ratings" dataDxfId="3"/>
    <tableColumn id="8" name="Qualitatitive Rating" dataDxfId="2">
      <calculatedColumnFormula>IF(G2&lt;=3, "Poor", IF(AND(G2&gt;3,G2&lt;=4), "Average", IF(G2&gt;4, "Excellent")))</calculatedColumnFormula>
    </tableColumn>
    <tableColumn id="9" name="Discount Percentage" dataDxfId="1">
      <calculatedColumnFormula>IF(E3&lt;20%,"Low Discount",IF(AND(E3&gt;=20%,E3&lt;=40%),"Medium Discount",IF(E3&gt;40%,"High Discount","")))</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A3" sqref="A3"/>
    </sheetView>
  </sheetViews>
  <sheetFormatPr defaultRowHeight="15" x14ac:dyDescent="0.25"/>
  <cols>
    <col min="1" max="1" width="55.7109375" customWidth="1"/>
    <col min="2" max="2" width="15.42578125" bestFit="1" customWidth="1"/>
  </cols>
  <sheetData>
    <row r="3" spans="1:2" x14ac:dyDescent="0.25">
      <c r="A3" s="18" t="s">
        <v>128</v>
      </c>
      <c r="B3" t="s">
        <v>130</v>
      </c>
    </row>
    <row r="4" spans="1:2" x14ac:dyDescent="0.25">
      <c r="A4" s="19" t="s">
        <v>64</v>
      </c>
      <c r="B4" s="20">
        <v>0.55000000000000004</v>
      </c>
    </row>
    <row r="5" spans="1:2" x14ac:dyDescent="0.25">
      <c r="A5" s="19" t="s">
        <v>110</v>
      </c>
      <c r="B5" s="20">
        <v>0.64</v>
      </c>
    </row>
    <row r="6" spans="1:2" x14ac:dyDescent="0.25">
      <c r="A6" s="19" t="s">
        <v>60</v>
      </c>
      <c r="B6" s="20">
        <v>0.98</v>
      </c>
    </row>
    <row r="7" spans="1:2" x14ac:dyDescent="0.25">
      <c r="A7" s="19" t="s">
        <v>52</v>
      </c>
      <c r="B7" s="20">
        <v>1.1000000000000001</v>
      </c>
    </row>
    <row r="8" spans="1:2" x14ac:dyDescent="0.25">
      <c r="A8" s="19" t="s">
        <v>12</v>
      </c>
      <c r="B8" s="20">
        <v>0.55000000000000004</v>
      </c>
    </row>
    <row r="9" spans="1:2" x14ac:dyDescent="0.25">
      <c r="A9" s="19" t="s">
        <v>58</v>
      </c>
      <c r="B9" s="20">
        <v>1</v>
      </c>
    </row>
    <row r="10" spans="1:2" x14ac:dyDescent="0.25">
      <c r="A10" s="19" t="s">
        <v>129</v>
      </c>
      <c r="B10" s="20">
        <v>4.82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
    </sheetView>
  </sheetViews>
  <sheetFormatPr defaultRowHeight="15" x14ac:dyDescent="0.25"/>
  <cols>
    <col min="1" max="1" width="76.5703125" customWidth="1"/>
    <col min="2" max="2" width="15.42578125" bestFit="1" customWidth="1"/>
    <col min="3" max="3" width="15.5703125" customWidth="1"/>
    <col min="4" max="4" width="15.7109375" bestFit="1" customWidth="1"/>
  </cols>
  <sheetData>
    <row r="3" spans="1:2" x14ac:dyDescent="0.25">
      <c r="A3" s="18" t="s">
        <v>128</v>
      </c>
      <c r="B3" t="s">
        <v>144</v>
      </c>
    </row>
    <row r="4" spans="1:2" x14ac:dyDescent="0.25">
      <c r="A4" s="19" t="s">
        <v>84</v>
      </c>
      <c r="B4" s="20">
        <v>0.02</v>
      </c>
    </row>
    <row r="5" spans="1:2" x14ac:dyDescent="0.25">
      <c r="A5" s="19" t="s">
        <v>104</v>
      </c>
      <c r="B5" s="20">
        <v>0.01</v>
      </c>
    </row>
    <row r="6" spans="1:2" x14ac:dyDescent="0.25">
      <c r="A6" s="19" t="s">
        <v>79</v>
      </c>
      <c r="B6" s="20">
        <v>0.04</v>
      </c>
    </row>
    <row r="7" spans="1:2" x14ac:dyDescent="0.25">
      <c r="A7" s="19" t="s">
        <v>99</v>
      </c>
      <c r="B7" s="20">
        <v>0.04</v>
      </c>
    </row>
    <row r="8" spans="1:2" x14ac:dyDescent="0.25">
      <c r="A8" s="19" t="s">
        <v>56</v>
      </c>
      <c r="B8" s="20">
        <v>0.03</v>
      </c>
    </row>
    <row r="9" spans="1:2" x14ac:dyDescent="0.25">
      <c r="A9" s="19" t="s">
        <v>54</v>
      </c>
      <c r="B9" s="20">
        <v>0.02</v>
      </c>
    </row>
    <row r="10" spans="1:2" x14ac:dyDescent="0.25">
      <c r="A10" s="19" t="s">
        <v>97</v>
      </c>
      <c r="B10" s="20">
        <v>0.02</v>
      </c>
    </row>
    <row r="11" spans="1:2" x14ac:dyDescent="0.25">
      <c r="A11" s="19" t="s">
        <v>47</v>
      </c>
      <c r="B11" s="20">
        <v>0.02</v>
      </c>
    </row>
    <row r="12" spans="1:2" x14ac:dyDescent="0.25">
      <c r="A12" s="19" t="s">
        <v>108</v>
      </c>
      <c r="B12" s="20">
        <v>0.02</v>
      </c>
    </row>
    <row r="13" spans="1:2" x14ac:dyDescent="0.25">
      <c r="A13" s="19" t="s">
        <v>109</v>
      </c>
      <c r="B13" s="20">
        <v>0.02</v>
      </c>
    </row>
    <row r="14" spans="1:2" x14ac:dyDescent="0.25">
      <c r="A14" s="19" t="s">
        <v>129</v>
      </c>
      <c r="B14" s="20">
        <v>0.04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topLeftCell="A2" zoomScale="85" zoomScaleNormal="85" workbookViewId="0">
      <selection activeCell="B1" sqref="A1:I113"/>
    </sheetView>
  </sheetViews>
  <sheetFormatPr defaultRowHeight="15" x14ac:dyDescent="0.25"/>
  <cols>
    <col min="1" max="1" width="95.7109375" bestFit="1" customWidth="1"/>
    <col min="2" max="3" width="19.42578125" style="1" bestFit="1" customWidth="1"/>
    <col min="4" max="4" width="19.42578125" style="1" customWidth="1"/>
    <col min="5" max="5" width="10.85546875" style="17" customWidth="1"/>
    <col min="6" max="6" width="9.7109375" customWidth="1"/>
    <col min="7" max="7" width="10.7109375" bestFit="1" customWidth="1"/>
    <col min="8" max="8" width="20.7109375" bestFit="1" customWidth="1"/>
    <col min="9" max="9" width="21.7109375" bestFit="1" customWidth="1"/>
    <col min="11" max="11" width="20.5703125" bestFit="1" customWidth="1"/>
    <col min="12" max="12" width="70.85546875" bestFit="1" customWidth="1"/>
  </cols>
  <sheetData>
    <row r="1" spans="1:12" x14ac:dyDescent="0.25">
      <c r="A1" s="6" t="s">
        <v>0</v>
      </c>
      <c r="B1" s="7" t="s">
        <v>1</v>
      </c>
      <c r="C1" s="7" t="s">
        <v>114</v>
      </c>
      <c r="D1" s="7" t="s">
        <v>115</v>
      </c>
      <c r="E1" s="14" t="s">
        <v>2</v>
      </c>
      <c r="F1" s="8" t="s">
        <v>3</v>
      </c>
      <c r="G1" s="9" t="s">
        <v>113</v>
      </c>
      <c r="H1" s="8" t="s">
        <v>116</v>
      </c>
      <c r="I1" s="8" t="s">
        <v>117</v>
      </c>
    </row>
    <row r="2" spans="1:12" x14ac:dyDescent="0.25">
      <c r="A2" s="4" t="s">
        <v>4</v>
      </c>
      <c r="B2" s="3">
        <v>950</v>
      </c>
      <c r="C2" s="3">
        <v>1525</v>
      </c>
      <c r="D2" s="3">
        <f t="shared" ref="D2:D33" si="0">C2-B2</f>
        <v>575</v>
      </c>
      <c r="E2" s="15">
        <v>0.38</v>
      </c>
      <c r="F2" s="2">
        <v>2</v>
      </c>
      <c r="G2" s="5">
        <v>4.5</v>
      </c>
      <c r="H2" t="str">
        <f t="shared" ref="H2:H33" si="1">IF(G2&lt;=3, "Poor", IF(AND(G2&gt;3,G2&lt;=4), "Average", IF(G2&gt;4, "Excellent")))</f>
        <v>Excellent</v>
      </c>
      <c r="I2" t="str">
        <f t="shared" ref="I2:I33" si="2">IF(E3&lt;20%,"Low Discount",IF(AND(E3&gt;=20%,E3&lt;=40%),"Medium Discount",IF(E3&gt;40%,"High Discount","")))</f>
        <v>High Discount</v>
      </c>
      <c r="K2" s="2" t="s">
        <v>118</v>
      </c>
    </row>
    <row r="3" spans="1:12" x14ac:dyDescent="0.25">
      <c r="A3" s="4" t="s">
        <v>5</v>
      </c>
      <c r="B3" s="3">
        <v>527</v>
      </c>
      <c r="C3" s="3">
        <v>999</v>
      </c>
      <c r="D3" s="3">
        <f t="shared" si="0"/>
        <v>472</v>
      </c>
      <c r="E3" s="15">
        <v>0.47</v>
      </c>
      <c r="F3" s="2">
        <v>14</v>
      </c>
      <c r="G3" s="5">
        <v>4.0999999999999996</v>
      </c>
      <c r="H3" t="str">
        <f t="shared" si="1"/>
        <v>Excellent</v>
      </c>
      <c r="I3" t="str">
        <f t="shared" si="2"/>
        <v>Medium Discount</v>
      </c>
      <c r="K3" s="1">
        <f>AVERAGE(B:B)</f>
        <v>1188.5</v>
      </c>
    </row>
    <row r="4" spans="1:12" x14ac:dyDescent="0.25">
      <c r="A4" s="4" t="s">
        <v>6</v>
      </c>
      <c r="B4" s="3">
        <v>2199</v>
      </c>
      <c r="C4" s="3">
        <v>2923</v>
      </c>
      <c r="D4" s="3">
        <f t="shared" si="0"/>
        <v>724</v>
      </c>
      <c r="E4" s="15">
        <v>0.25</v>
      </c>
      <c r="F4" s="2">
        <v>24</v>
      </c>
      <c r="G4" s="5">
        <v>4.5999999999999996</v>
      </c>
      <c r="H4" t="str">
        <f t="shared" si="1"/>
        <v>Excellent</v>
      </c>
      <c r="I4" t="str">
        <f t="shared" si="2"/>
        <v>Medium Discount</v>
      </c>
    </row>
    <row r="5" spans="1:12" x14ac:dyDescent="0.25">
      <c r="A5" s="4" t="s">
        <v>7</v>
      </c>
      <c r="B5" s="3">
        <v>1580</v>
      </c>
      <c r="C5" s="3">
        <v>2499</v>
      </c>
      <c r="D5" s="3">
        <f t="shared" si="0"/>
        <v>919</v>
      </c>
      <c r="E5" s="15">
        <v>0.37</v>
      </c>
      <c r="F5" s="2">
        <v>7</v>
      </c>
      <c r="G5" s="5">
        <v>4.7</v>
      </c>
      <c r="H5" t="str">
        <f t="shared" si="1"/>
        <v>Excellent</v>
      </c>
      <c r="I5" t="str">
        <f t="shared" si="2"/>
        <v>Medium Discount</v>
      </c>
      <c r="K5" s="2" t="s">
        <v>119</v>
      </c>
    </row>
    <row r="6" spans="1:12" x14ac:dyDescent="0.25">
      <c r="A6" s="4" t="s">
        <v>8</v>
      </c>
      <c r="B6" s="3">
        <v>1740</v>
      </c>
      <c r="C6" s="3">
        <v>2356</v>
      </c>
      <c r="D6" s="3">
        <f t="shared" si="0"/>
        <v>616</v>
      </c>
      <c r="E6" s="15">
        <v>0.26</v>
      </c>
      <c r="F6" s="2">
        <v>5</v>
      </c>
      <c r="G6" s="5">
        <v>4.8</v>
      </c>
      <c r="H6" t="str">
        <f t="shared" si="1"/>
        <v>Excellent</v>
      </c>
      <c r="I6" t="str">
        <f t="shared" si="2"/>
        <v>Low Discount</v>
      </c>
      <c r="K6" s="1">
        <f>AVERAGE(C:C)</f>
        <v>1815.5714285714287</v>
      </c>
    </row>
    <row r="7" spans="1:12" x14ac:dyDescent="0.25">
      <c r="A7" s="4" t="s">
        <v>9</v>
      </c>
      <c r="B7" s="3">
        <v>2999</v>
      </c>
      <c r="C7" s="3">
        <v>3290</v>
      </c>
      <c r="D7" s="3">
        <f t="shared" si="0"/>
        <v>291</v>
      </c>
      <c r="E7" s="15">
        <v>0.09</v>
      </c>
      <c r="F7" s="2">
        <v>15</v>
      </c>
      <c r="G7" s="5">
        <v>4</v>
      </c>
      <c r="H7" t="str">
        <f t="shared" si="1"/>
        <v>Average</v>
      </c>
      <c r="I7" t="str">
        <f t="shared" si="2"/>
        <v>Medium Discount</v>
      </c>
    </row>
    <row r="8" spans="1:12" x14ac:dyDescent="0.25">
      <c r="A8" s="4" t="s">
        <v>10</v>
      </c>
      <c r="B8" s="3">
        <v>2319</v>
      </c>
      <c r="C8" s="3">
        <v>3032</v>
      </c>
      <c r="D8" s="3">
        <f t="shared" si="0"/>
        <v>713</v>
      </c>
      <c r="E8" s="15">
        <v>0.24</v>
      </c>
      <c r="F8" s="2">
        <v>55</v>
      </c>
      <c r="G8" s="5">
        <v>4.5999999999999996</v>
      </c>
      <c r="H8" t="str">
        <f t="shared" si="1"/>
        <v>Excellent</v>
      </c>
      <c r="I8" t="str">
        <f t="shared" si="2"/>
        <v>Medium Discount</v>
      </c>
      <c r="K8" s="2" t="s">
        <v>120</v>
      </c>
    </row>
    <row r="9" spans="1:12" x14ac:dyDescent="0.25">
      <c r="A9" s="4" t="s">
        <v>11</v>
      </c>
      <c r="B9" s="3">
        <v>988</v>
      </c>
      <c r="C9" s="3">
        <v>1580</v>
      </c>
      <c r="D9" s="3">
        <f t="shared" si="0"/>
        <v>592</v>
      </c>
      <c r="E9" s="15">
        <v>0.37</v>
      </c>
      <c r="F9" s="2">
        <v>2</v>
      </c>
      <c r="G9" s="5">
        <v>4</v>
      </c>
      <c r="H9" t="str">
        <f t="shared" si="1"/>
        <v>Average</v>
      </c>
      <c r="I9" t="str">
        <f t="shared" si="2"/>
        <v>High Discount</v>
      </c>
      <c r="K9" s="17">
        <f>AVERAGE(E:E)</f>
        <v>0.36776785714285715</v>
      </c>
    </row>
    <row r="10" spans="1:12" x14ac:dyDescent="0.25">
      <c r="A10" s="4" t="s">
        <v>12</v>
      </c>
      <c r="B10" s="3">
        <v>1274</v>
      </c>
      <c r="C10" s="3">
        <v>2800</v>
      </c>
      <c r="D10" s="3">
        <f t="shared" si="0"/>
        <v>1526</v>
      </c>
      <c r="E10" s="15">
        <v>0.55000000000000004</v>
      </c>
      <c r="F10" s="2">
        <v>5</v>
      </c>
      <c r="G10" s="5">
        <v>4.8</v>
      </c>
      <c r="H10" t="str">
        <f t="shared" si="1"/>
        <v>Excellent</v>
      </c>
      <c r="I10" t="str">
        <f t="shared" si="2"/>
        <v>High Discount</v>
      </c>
    </row>
    <row r="11" spans="1:12" x14ac:dyDescent="0.25">
      <c r="A11" s="4" t="s">
        <v>13</v>
      </c>
      <c r="B11" s="3">
        <v>1600</v>
      </c>
      <c r="C11" s="3">
        <v>2929</v>
      </c>
      <c r="D11" s="3">
        <f t="shared" si="0"/>
        <v>1329</v>
      </c>
      <c r="E11" s="15">
        <v>0.45</v>
      </c>
      <c r="F11" s="2">
        <v>5</v>
      </c>
      <c r="G11" s="5">
        <v>3.8</v>
      </c>
      <c r="H11" t="str">
        <f t="shared" si="1"/>
        <v>Average</v>
      </c>
      <c r="I11" t="str">
        <f t="shared" si="2"/>
        <v>Medium Discount</v>
      </c>
      <c r="K11" s="2" t="s">
        <v>121</v>
      </c>
    </row>
    <row r="12" spans="1:12" x14ac:dyDescent="0.25">
      <c r="A12" s="4" t="s">
        <v>14</v>
      </c>
      <c r="B12" s="3">
        <v>799</v>
      </c>
      <c r="C12" s="3">
        <v>999</v>
      </c>
      <c r="D12" s="3">
        <f t="shared" si="0"/>
        <v>200</v>
      </c>
      <c r="E12" s="15">
        <v>0.2</v>
      </c>
      <c r="F12" s="2">
        <v>12</v>
      </c>
      <c r="G12" s="5">
        <v>4.0999999999999996</v>
      </c>
      <c r="H12" t="str">
        <f t="shared" si="1"/>
        <v>Excellent</v>
      </c>
      <c r="I12" t="str">
        <f t="shared" si="2"/>
        <v>Medium Discount</v>
      </c>
      <c r="K12">
        <f>AVERAGE(G:G)</f>
        <v>3.8894736842105258</v>
      </c>
    </row>
    <row r="13" spans="1:12" x14ac:dyDescent="0.25">
      <c r="A13" s="4" t="s">
        <v>15</v>
      </c>
      <c r="B13" s="3">
        <v>990</v>
      </c>
      <c r="C13" s="3">
        <v>1500</v>
      </c>
      <c r="D13" s="3">
        <f t="shared" si="0"/>
        <v>510</v>
      </c>
      <c r="E13" s="15">
        <v>0.34</v>
      </c>
      <c r="F13" s="2">
        <v>39</v>
      </c>
      <c r="G13" s="5">
        <v>4.7</v>
      </c>
      <c r="H13" t="str">
        <f t="shared" si="1"/>
        <v>Excellent</v>
      </c>
      <c r="I13" t="str">
        <f t="shared" si="2"/>
        <v>High Discount</v>
      </c>
    </row>
    <row r="14" spans="1:12" x14ac:dyDescent="0.25">
      <c r="A14" s="4" t="s">
        <v>16</v>
      </c>
      <c r="B14" s="3">
        <v>552</v>
      </c>
      <c r="C14" s="3">
        <v>1035</v>
      </c>
      <c r="D14" s="3">
        <f t="shared" si="0"/>
        <v>483</v>
      </c>
      <c r="E14" s="15">
        <v>0.47</v>
      </c>
      <c r="F14" s="2">
        <v>12</v>
      </c>
      <c r="G14" s="5">
        <v>4.8</v>
      </c>
      <c r="H14" t="str">
        <f t="shared" si="1"/>
        <v>Excellent</v>
      </c>
      <c r="I14" t="str">
        <f t="shared" si="2"/>
        <v>High Discount</v>
      </c>
      <c r="K14" s="2" t="s">
        <v>122</v>
      </c>
      <c r="L14" s="2" t="s">
        <v>123</v>
      </c>
    </row>
    <row r="15" spans="1:12" x14ac:dyDescent="0.25">
      <c r="A15" s="4" t="s">
        <v>17</v>
      </c>
      <c r="B15" s="3">
        <v>501</v>
      </c>
      <c r="C15" s="3">
        <v>860</v>
      </c>
      <c r="D15" s="3">
        <f t="shared" si="0"/>
        <v>359</v>
      </c>
      <c r="E15" s="15">
        <v>0.42</v>
      </c>
      <c r="F15" s="2">
        <v>6</v>
      </c>
      <c r="G15" s="5">
        <v>4.5</v>
      </c>
      <c r="H15" t="str">
        <f t="shared" si="1"/>
        <v>Excellent</v>
      </c>
      <c r="I15" t="str">
        <f t="shared" si="2"/>
        <v>Medium Discount</v>
      </c>
      <c r="K15">
        <f>MAX(B:B)</f>
        <v>3750</v>
      </c>
      <c r="L15" t="str">
        <f>INDEX(A:A,MATCH(MAX(B:B),B:B,0))</f>
        <v>32PCS Portable Cordless Drill Set With Cyclic Battery Drive -26 Variable Speed</v>
      </c>
    </row>
    <row r="16" spans="1:12" x14ac:dyDescent="0.25">
      <c r="A16" s="4" t="s">
        <v>18</v>
      </c>
      <c r="B16" s="3">
        <v>1680</v>
      </c>
      <c r="C16" s="3">
        <v>2499</v>
      </c>
      <c r="D16" s="3">
        <f t="shared" si="0"/>
        <v>819</v>
      </c>
      <c r="E16" s="15">
        <v>0.33</v>
      </c>
      <c r="F16" s="2">
        <v>9</v>
      </c>
      <c r="G16" s="5">
        <v>4.2</v>
      </c>
      <c r="H16" t="str">
        <f t="shared" si="1"/>
        <v>Excellent</v>
      </c>
      <c r="I16" t="str">
        <f t="shared" si="2"/>
        <v>High Discount</v>
      </c>
    </row>
    <row r="17" spans="1:12" x14ac:dyDescent="0.25">
      <c r="A17" s="4" t="s">
        <v>19</v>
      </c>
      <c r="B17" s="3">
        <v>332</v>
      </c>
      <c r="C17" s="3">
        <v>684</v>
      </c>
      <c r="D17" s="3">
        <f t="shared" si="0"/>
        <v>352</v>
      </c>
      <c r="E17" s="15">
        <v>0.51</v>
      </c>
      <c r="F17" s="2">
        <v>2</v>
      </c>
      <c r="G17" s="5">
        <v>5</v>
      </c>
      <c r="H17" t="str">
        <f t="shared" si="1"/>
        <v>Excellent</v>
      </c>
      <c r="I17" t="str">
        <f t="shared" si="2"/>
        <v>High Discount</v>
      </c>
      <c r="K17" s="2" t="s">
        <v>124</v>
      </c>
      <c r="L17" s="2" t="s">
        <v>125</v>
      </c>
    </row>
    <row r="18" spans="1:12" x14ac:dyDescent="0.25">
      <c r="A18" s="4" t="s">
        <v>20</v>
      </c>
      <c r="B18" s="3">
        <v>195</v>
      </c>
      <c r="C18" s="3">
        <v>360</v>
      </c>
      <c r="D18" s="3">
        <f t="shared" si="0"/>
        <v>165</v>
      </c>
      <c r="E18" s="15">
        <v>0.46</v>
      </c>
      <c r="F18" s="2">
        <v>2</v>
      </c>
      <c r="G18" s="5">
        <v>5</v>
      </c>
      <c r="H18" t="str">
        <f t="shared" si="1"/>
        <v>Excellent</v>
      </c>
      <c r="I18" t="str">
        <f t="shared" si="2"/>
        <v>High Discount</v>
      </c>
      <c r="K18" s="1">
        <f>MIN(B:B)</f>
        <v>38</v>
      </c>
      <c r="L18" t="str">
        <f>INDEX(A:A,MATCH(MIN(B:B),B:B,0))</f>
        <v>3PCS Single Head Knitting Crochet Sweater Needle Set</v>
      </c>
    </row>
    <row r="19" spans="1:12" x14ac:dyDescent="0.25">
      <c r="A19" s="4" t="s">
        <v>21</v>
      </c>
      <c r="B19" s="3">
        <v>2025</v>
      </c>
      <c r="C19" s="3">
        <v>3971</v>
      </c>
      <c r="D19" s="3">
        <f t="shared" si="0"/>
        <v>1946</v>
      </c>
      <c r="E19" s="15">
        <v>0.49</v>
      </c>
      <c r="F19" s="2">
        <v>3</v>
      </c>
      <c r="G19" s="5">
        <v>5</v>
      </c>
      <c r="H19" t="str">
        <f t="shared" si="1"/>
        <v>Excellent</v>
      </c>
      <c r="I19" t="str">
        <f t="shared" si="2"/>
        <v>Low Discount</v>
      </c>
    </row>
    <row r="20" spans="1:12" x14ac:dyDescent="0.25">
      <c r="A20" s="4" t="s">
        <v>22</v>
      </c>
      <c r="B20" s="3">
        <v>2999</v>
      </c>
      <c r="C20" s="3">
        <v>3699</v>
      </c>
      <c r="D20" s="3">
        <f t="shared" si="0"/>
        <v>700</v>
      </c>
      <c r="E20" s="15">
        <v>0.19</v>
      </c>
      <c r="F20" s="2">
        <v>5</v>
      </c>
      <c r="G20" s="5">
        <v>4.5999999999999996</v>
      </c>
      <c r="H20" t="str">
        <f t="shared" si="1"/>
        <v>Excellent</v>
      </c>
      <c r="I20" t="str">
        <f t="shared" si="2"/>
        <v>High Discount</v>
      </c>
      <c r="K20">
        <f>CORREL(E:E,F:F )</f>
        <v>-0.13682272428088296</v>
      </c>
      <c r="L20" t="s">
        <v>126</v>
      </c>
    </row>
    <row r="21" spans="1:12" x14ac:dyDescent="0.25">
      <c r="A21" s="4" t="s">
        <v>23</v>
      </c>
      <c r="B21" s="3">
        <v>998</v>
      </c>
      <c r="C21" s="3">
        <v>1966</v>
      </c>
      <c r="D21" s="3">
        <f t="shared" si="0"/>
        <v>968</v>
      </c>
      <c r="E21" s="15">
        <v>0.49</v>
      </c>
      <c r="F21" s="2">
        <v>44</v>
      </c>
      <c r="G21" s="5">
        <v>4.5999999999999996</v>
      </c>
      <c r="H21" t="str">
        <f t="shared" si="1"/>
        <v>Excellent</v>
      </c>
      <c r="I21" t="str">
        <f t="shared" si="2"/>
        <v>High Discount</v>
      </c>
    </row>
    <row r="22" spans="1:12" x14ac:dyDescent="0.25">
      <c r="A22" s="4" t="s">
        <v>24</v>
      </c>
      <c r="B22" s="3">
        <v>38</v>
      </c>
      <c r="C22" s="3">
        <v>80</v>
      </c>
      <c r="D22" s="3">
        <f t="shared" si="0"/>
        <v>42</v>
      </c>
      <c r="E22" s="15">
        <v>0.53</v>
      </c>
      <c r="F22" s="2">
        <v>13</v>
      </c>
      <c r="G22" s="5">
        <v>3.3</v>
      </c>
      <c r="H22" t="str">
        <f t="shared" si="1"/>
        <v>Average</v>
      </c>
      <c r="I22" t="str">
        <f t="shared" si="2"/>
        <v>High Discount</v>
      </c>
      <c r="K22">
        <f>CORREL(G:G,F:F )</f>
        <v>5.7209035119876482E-2</v>
      </c>
      <c r="L22" t="s">
        <v>127</v>
      </c>
    </row>
    <row r="23" spans="1:12" x14ac:dyDescent="0.25">
      <c r="A23" s="4" t="s">
        <v>25</v>
      </c>
      <c r="B23" s="3">
        <v>1860</v>
      </c>
      <c r="C23" s="3">
        <v>3220</v>
      </c>
      <c r="D23" s="3">
        <f t="shared" si="0"/>
        <v>1360</v>
      </c>
      <c r="E23" s="15">
        <v>0.42</v>
      </c>
      <c r="F23" s="2"/>
      <c r="G23" s="5"/>
      <c r="H23" t="str">
        <f t="shared" si="1"/>
        <v>Poor</v>
      </c>
      <c r="I23" t="str">
        <f t="shared" si="2"/>
        <v>Medium Discount</v>
      </c>
    </row>
    <row r="24" spans="1:12" x14ac:dyDescent="0.25">
      <c r="A24" s="4" t="s">
        <v>26</v>
      </c>
      <c r="B24" s="3">
        <v>880</v>
      </c>
      <c r="C24" s="3">
        <v>1350</v>
      </c>
      <c r="D24" s="3">
        <f t="shared" si="0"/>
        <v>470</v>
      </c>
      <c r="E24" s="15">
        <v>0.35</v>
      </c>
      <c r="F24" s="2">
        <v>6</v>
      </c>
      <c r="G24" s="5">
        <v>4</v>
      </c>
      <c r="H24" t="str">
        <f t="shared" si="1"/>
        <v>Average</v>
      </c>
      <c r="I24" t="str">
        <f t="shared" si="2"/>
        <v>Medium Discount</v>
      </c>
    </row>
    <row r="25" spans="1:12" x14ac:dyDescent="0.25">
      <c r="A25" s="4" t="s">
        <v>27</v>
      </c>
      <c r="B25" s="3">
        <v>1650</v>
      </c>
      <c r="C25" s="3">
        <v>2150</v>
      </c>
      <c r="D25" s="3">
        <f t="shared" si="0"/>
        <v>500</v>
      </c>
      <c r="E25" s="15">
        <v>0.23</v>
      </c>
      <c r="F25" s="2">
        <v>14</v>
      </c>
      <c r="G25" s="5">
        <v>4.4000000000000004</v>
      </c>
      <c r="H25" t="str">
        <f t="shared" si="1"/>
        <v>Excellent</v>
      </c>
      <c r="I25" t="str">
        <f t="shared" si="2"/>
        <v>High Discount</v>
      </c>
    </row>
    <row r="26" spans="1:12" x14ac:dyDescent="0.25">
      <c r="A26" s="4" t="s">
        <v>28</v>
      </c>
      <c r="B26" s="3">
        <v>2048</v>
      </c>
      <c r="C26" s="3">
        <v>4500</v>
      </c>
      <c r="D26" s="3">
        <f t="shared" si="0"/>
        <v>2452</v>
      </c>
      <c r="E26" s="15">
        <v>0.54</v>
      </c>
      <c r="F26" s="2">
        <v>7</v>
      </c>
      <c r="G26" s="5">
        <v>4.3</v>
      </c>
      <c r="H26" t="str">
        <f t="shared" si="1"/>
        <v>Excellent</v>
      </c>
      <c r="I26" t="str">
        <f t="shared" si="2"/>
        <v>Medium Discount</v>
      </c>
      <c r="K26" t="s">
        <v>141</v>
      </c>
    </row>
    <row r="27" spans="1:12" x14ac:dyDescent="0.25">
      <c r="A27" s="4" t="s">
        <v>29</v>
      </c>
      <c r="B27" s="3">
        <v>420</v>
      </c>
      <c r="C27" s="3">
        <v>647</v>
      </c>
      <c r="D27" s="3">
        <f t="shared" si="0"/>
        <v>227</v>
      </c>
      <c r="E27" s="15">
        <v>0.35</v>
      </c>
      <c r="F27" s="2">
        <v>49</v>
      </c>
      <c r="G27" s="5">
        <v>4.5999999999999996</v>
      </c>
      <c r="H27" t="str">
        <f t="shared" si="1"/>
        <v>Excellent</v>
      </c>
      <c r="I27" t="str">
        <f t="shared" si="2"/>
        <v>Low Discount</v>
      </c>
      <c r="K27">
        <f>COUNTA(A2:A113)</f>
        <v>112</v>
      </c>
    </row>
    <row r="28" spans="1:12" x14ac:dyDescent="0.25">
      <c r="A28" s="4" t="s">
        <v>30</v>
      </c>
      <c r="B28" s="3">
        <v>2880</v>
      </c>
      <c r="C28" s="3">
        <v>3520</v>
      </c>
      <c r="D28" s="3">
        <f t="shared" si="0"/>
        <v>640</v>
      </c>
      <c r="E28" s="15">
        <v>0.18</v>
      </c>
      <c r="F28" s="2">
        <v>12</v>
      </c>
      <c r="G28" s="5">
        <v>3.8</v>
      </c>
      <c r="H28" t="str">
        <f t="shared" si="1"/>
        <v>Average</v>
      </c>
      <c r="I28" t="str">
        <f t="shared" si="2"/>
        <v>Medium Discount</v>
      </c>
    </row>
    <row r="29" spans="1:12" x14ac:dyDescent="0.25">
      <c r="A29" s="4" t="s">
        <v>31</v>
      </c>
      <c r="B29" s="3">
        <v>1350</v>
      </c>
      <c r="C29" s="3">
        <v>1990</v>
      </c>
      <c r="D29" s="3">
        <f t="shared" si="0"/>
        <v>640</v>
      </c>
      <c r="E29" s="15">
        <v>0.32</v>
      </c>
      <c r="F29" s="2">
        <v>13</v>
      </c>
      <c r="G29" s="5">
        <v>3.8</v>
      </c>
      <c r="H29" t="str">
        <f t="shared" si="1"/>
        <v>Average</v>
      </c>
      <c r="I29" t="str">
        <f t="shared" si="2"/>
        <v>Medium Discount</v>
      </c>
      <c r="K29" t="s">
        <v>142</v>
      </c>
    </row>
    <row r="30" spans="1:12" x14ac:dyDescent="0.25">
      <c r="A30" s="4" t="s">
        <v>32</v>
      </c>
      <c r="B30" s="3">
        <v>1758</v>
      </c>
      <c r="C30" s="3">
        <v>2499</v>
      </c>
      <c r="D30" s="3">
        <f t="shared" si="0"/>
        <v>741</v>
      </c>
      <c r="E30" s="15">
        <v>0.3</v>
      </c>
      <c r="F30" s="2">
        <v>20</v>
      </c>
      <c r="G30" s="5">
        <v>4.0999999999999996</v>
      </c>
      <c r="H30" t="str">
        <f t="shared" si="1"/>
        <v>Excellent</v>
      </c>
      <c r="I30" t="str">
        <f t="shared" si="2"/>
        <v>High Discount</v>
      </c>
      <c r="K30">
        <f>SUM(F2:F113)</f>
        <v>723</v>
      </c>
    </row>
    <row r="31" spans="1:12" x14ac:dyDescent="0.25">
      <c r="A31" s="4" t="s">
        <v>33</v>
      </c>
      <c r="B31" s="3">
        <v>2200</v>
      </c>
      <c r="C31" s="3">
        <v>4080</v>
      </c>
      <c r="D31" s="3">
        <f t="shared" si="0"/>
        <v>1880</v>
      </c>
      <c r="E31" s="15">
        <v>0.46</v>
      </c>
      <c r="F31" s="2"/>
      <c r="G31" s="5"/>
      <c r="H31" t="str">
        <f t="shared" si="1"/>
        <v>Poor</v>
      </c>
      <c r="I31" t="str">
        <f t="shared" si="2"/>
        <v>High Discount</v>
      </c>
    </row>
    <row r="32" spans="1:12" x14ac:dyDescent="0.25">
      <c r="A32" s="4" t="s">
        <v>34</v>
      </c>
      <c r="B32" s="3">
        <v>185</v>
      </c>
      <c r="C32" s="3">
        <v>382</v>
      </c>
      <c r="D32" s="3">
        <f t="shared" si="0"/>
        <v>197</v>
      </c>
      <c r="E32" s="15">
        <v>0.52</v>
      </c>
      <c r="F32" s="2">
        <v>9</v>
      </c>
      <c r="G32" s="5">
        <v>4.3</v>
      </c>
      <c r="H32" t="str">
        <f t="shared" si="1"/>
        <v>Excellent</v>
      </c>
      <c r="I32" t="str">
        <f t="shared" si="2"/>
        <v>Medium Discount</v>
      </c>
    </row>
    <row r="33" spans="1:9" x14ac:dyDescent="0.25">
      <c r="A33" s="4" t="s">
        <v>35</v>
      </c>
      <c r="B33" s="3">
        <v>980</v>
      </c>
      <c r="C33" s="3">
        <v>1490</v>
      </c>
      <c r="D33" s="3">
        <f t="shared" si="0"/>
        <v>510</v>
      </c>
      <c r="E33" s="15">
        <v>0.34</v>
      </c>
      <c r="F33" s="2">
        <v>12</v>
      </c>
      <c r="G33" s="5">
        <v>4.7</v>
      </c>
      <c r="H33" t="str">
        <f t="shared" si="1"/>
        <v>Excellent</v>
      </c>
      <c r="I33" t="str">
        <f t="shared" si="2"/>
        <v>High Discount</v>
      </c>
    </row>
    <row r="34" spans="1:9" x14ac:dyDescent="0.25">
      <c r="A34" s="4" t="s">
        <v>36</v>
      </c>
      <c r="B34" s="3">
        <v>1820</v>
      </c>
      <c r="C34" s="3">
        <v>3490</v>
      </c>
      <c r="D34" s="3">
        <f t="shared" ref="D34:D65" si="3">C34-B34</f>
        <v>1670</v>
      </c>
      <c r="E34" s="15">
        <v>0.48</v>
      </c>
      <c r="F34" s="2">
        <v>9</v>
      </c>
      <c r="G34" s="5">
        <v>4.3</v>
      </c>
      <c r="H34" t="str">
        <f t="shared" ref="H34:H65" si="4">IF(G34&lt;=3, "Poor", IF(AND(G34&gt;3,G34&lt;=4), "Average", IF(G34&gt;4, "Excellent")))</f>
        <v>Excellent</v>
      </c>
      <c r="I34" t="str">
        <f t="shared" ref="I34:I65" si="5">IF(E35&lt;20%,"Low Discount",IF(AND(E35&gt;=20%,E35&lt;=40%),"Medium Discount",IF(E35&gt;40%,"High Discount","")))</f>
        <v>Medium Discount</v>
      </c>
    </row>
    <row r="35" spans="1:9" x14ac:dyDescent="0.25">
      <c r="A35" s="4" t="s">
        <v>37</v>
      </c>
      <c r="B35" s="3">
        <v>1940</v>
      </c>
      <c r="C35" s="3">
        <v>2650</v>
      </c>
      <c r="D35" s="3">
        <f t="shared" si="3"/>
        <v>710</v>
      </c>
      <c r="E35" s="15">
        <v>0.27</v>
      </c>
      <c r="F35" s="2">
        <v>20</v>
      </c>
      <c r="G35" s="5">
        <v>4.7</v>
      </c>
      <c r="H35" t="str">
        <f t="shared" si="4"/>
        <v>Excellent</v>
      </c>
      <c r="I35" t="str">
        <f t="shared" si="5"/>
        <v>Medium Discount</v>
      </c>
    </row>
    <row r="36" spans="1:9" x14ac:dyDescent="0.25">
      <c r="A36" s="4" t="s">
        <v>38</v>
      </c>
      <c r="B36" s="3">
        <v>1980</v>
      </c>
      <c r="C36" s="3">
        <v>2699</v>
      </c>
      <c r="D36" s="3">
        <f t="shared" si="3"/>
        <v>719</v>
      </c>
      <c r="E36" s="15">
        <v>0.27</v>
      </c>
      <c r="F36" s="2">
        <v>32</v>
      </c>
      <c r="G36" s="5">
        <v>4.5</v>
      </c>
      <c r="H36" t="str">
        <f t="shared" si="4"/>
        <v>Excellent</v>
      </c>
      <c r="I36" t="str">
        <f t="shared" si="5"/>
        <v>Medium Discount</v>
      </c>
    </row>
    <row r="37" spans="1:9" x14ac:dyDescent="0.25">
      <c r="A37" s="4" t="s">
        <v>39</v>
      </c>
      <c r="B37" s="3">
        <v>1620</v>
      </c>
      <c r="C37" s="3">
        <v>2690</v>
      </c>
      <c r="D37" s="3">
        <f t="shared" si="3"/>
        <v>1070</v>
      </c>
      <c r="E37" s="15">
        <v>0.4</v>
      </c>
      <c r="F37" s="2">
        <v>1</v>
      </c>
      <c r="G37" s="5">
        <v>5</v>
      </c>
      <c r="H37" t="str">
        <f t="shared" si="4"/>
        <v>Excellent</v>
      </c>
      <c r="I37" t="str">
        <f t="shared" si="5"/>
        <v>High Discount</v>
      </c>
    </row>
    <row r="38" spans="1:9" x14ac:dyDescent="0.25">
      <c r="A38" s="4" t="s">
        <v>40</v>
      </c>
      <c r="B38" s="3">
        <v>171</v>
      </c>
      <c r="C38" s="3">
        <v>360</v>
      </c>
      <c r="D38" s="3">
        <f t="shared" si="3"/>
        <v>189</v>
      </c>
      <c r="E38" s="15">
        <v>0.53</v>
      </c>
      <c r="F38" s="2">
        <v>2</v>
      </c>
      <c r="G38" s="5">
        <v>5</v>
      </c>
      <c r="H38" t="str">
        <f t="shared" si="4"/>
        <v>Excellent</v>
      </c>
      <c r="I38" t="str">
        <f t="shared" si="5"/>
        <v>High Discount</v>
      </c>
    </row>
    <row r="39" spans="1:9" x14ac:dyDescent="0.25">
      <c r="A39" s="4" t="s">
        <v>41</v>
      </c>
      <c r="B39" s="3">
        <v>389</v>
      </c>
      <c r="C39" s="3">
        <v>656</v>
      </c>
      <c r="D39" s="3">
        <f t="shared" si="3"/>
        <v>267</v>
      </c>
      <c r="E39" s="15">
        <v>0.41</v>
      </c>
      <c r="F39" s="2">
        <v>36</v>
      </c>
      <c r="G39" s="5">
        <v>4.3</v>
      </c>
      <c r="H39" t="str">
        <f t="shared" si="4"/>
        <v>Excellent</v>
      </c>
      <c r="I39" t="str">
        <f t="shared" si="5"/>
        <v>Medium Discount</v>
      </c>
    </row>
    <row r="40" spans="1:9" x14ac:dyDescent="0.25">
      <c r="A40" s="4" t="s">
        <v>42</v>
      </c>
      <c r="B40" s="3">
        <v>1980</v>
      </c>
      <c r="C40" s="3">
        <v>3200</v>
      </c>
      <c r="D40" s="3">
        <f t="shared" si="3"/>
        <v>1220</v>
      </c>
      <c r="E40" s="15">
        <v>0.38</v>
      </c>
      <c r="F40" s="2">
        <v>2</v>
      </c>
      <c r="G40" s="5">
        <v>4.5</v>
      </c>
      <c r="H40" t="str">
        <f t="shared" si="4"/>
        <v>Excellent</v>
      </c>
      <c r="I40" t="str">
        <f t="shared" si="5"/>
        <v>Medium Discount</v>
      </c>
    </row>
    <row r="41" spans="1:9" x14ac:dyDescent="0.25">
      <c r="A41" s="4" t="s">
        <v>43</v>
      </c>
      <c r="B41" s="3">
        <v>2750</v>
      </c>
      <c r="C41" s="3">
        <v>4471</v>
      </c>
      <c r="D41" s="3">
        <f t="shared" si="3"/>
        <v>1721</v>
      </c>
      <c r="E41" s="15">
        <v>0.38</v>
      </c>
      <c r="F41" s="2"/>
      <c r="G41" s="5"/>
      <c r="H41" t="str">
        <f t="shared" si="4"/>
        <v>Poor</v>
      </c>
      <c r="I41" t="str">
        <f t="shared" si="5"/>
        <v>High Discount</v>
      </c>
    </row>
    <row r="42" spans="1:9" x14ac:dyDescent="0.25">
      <c r="A42" s="4" t="s">
        <v>44</v>
      </c>
      <c r="B42" s="3">
        <v>475</v>
      </c>
      <c r="C42" s="3">
        <v>931</v>
      </c>
      <c r="D42" s="3">
        <f t="shared" si="3"/>
        <v>456</v>
      </c>
      <c r="E42" s="15">
        <v>0.49</v>
      </c>
      <c r="F42" s="2"/>
      <c r="G42" s="5"/>
      <c r="H42" t="str">
        <f t="shared" si="4"/>
        <v>Poor</v>
      </c>
      <c r="I42" t="str">
        <f t="shared" si="5"/>
        <v>High Discount</v>
      </c>
    </row>
    <row r="43" spans="1:9" x14ac:dyDescent="0.25">
      <c r="A43" s="4" t="s">
        <v>45</v>
      </c>
      <c r="B43" s="3">
        <v>238</v>
      </c>
      <c r="C43" s="3">
        <v>476</v>
      </c>
      <c r="D43" s="3">
        <f t="shared" si="3"/>
        <v>238</v>
      </c>
      <c r="E43" s="15">
        <v>0.5</v>
      </c>
      <c r="F43" s="2"/>
      <c r="G43" s="5"/>
      <c r="H43" t="str">
        <f t="shared" si="4"/>
        <v>Poor</v>
      </c>
      <c r="I43" t="str">
        <f t="shared" si="5"/>
        <v>High Discount</v>
      </c>
    </row>
    <row r="44" spans="1:9" x14ac:dyDescent="0.25">
      <c r="A44" s="4" t="s">
        <v>46</v>
      </c>
      <c r="B44" s="3">
        <v>610</v>
      </c>
      <c r="C44" s="3">
        <v>1060</v>
      </c>
      <c r="D44" s="3">
        <f t="shared" si="3"/>
        <v>450</v>
      </c>
      <c r="E44" s="15">
        <v>0.42</v>
      </c>
      <c r="F44" s="2"/>
      <c r="G44" s="5"/>
      <c r="H44" t="str">
        <f t="shared" si="4"/>
        <v>Poor</v>
      </c>
      <c r="I44" t="str">
        <f t="shared" si="5"/>
        <v>Low Discount</v>
      </c>
    </row>
    <row r="45" spans="1:9" x14ac:dyDescent="0.25">
      <c r="A45" s="4" t="s">
        <v>47</v>
      </c>
      <c r="B45" s="3">
        <v>2132</v>
      </c>
      <c r="C45" s="3">
        <v>2169</v>
      </c>
      <c r="D45" s="3">
        <f t="shared" si="3"/>
        <v>37</v>
      </c>
      <c r="E45" s="15">
        <v>0.02</v>
      </c>
      <c r="F45" s="2"/>
      <c r="G45" s="5"/>
      <c r="H45" t="str">
        <f t="shared" si="4"/>
        <v>Poor</v>
      </c>
      <c r="I45" t="str">
        <f t="shared" si="5"/>
        <v>High Discount</v>
      </c>
    </row>
    <row r="46" spans="1:9" x14ac:dyDescent="0.25">
      <c r="A46" s="4" t="s">
        <v>48</v>
      </c>
      <c r="B46" s="3">
        <v>999</v>
      </c>
      <c r="C46" s="3">
        <v>2000</v>
      </c>
      <c r="D46" s="3">
        <f t="shared" si="3"/>
        <v>1001</v>
      </c>
      <c r="E46" s="15">
        <v>0.5</v>
      </c>
      <c r="F46" s="2"/>
      <c r="G46" s="5"/>
      <c r="H46" t="str">
        <f t="shared" si="4"/>
        <v>Poor</v>
      </c>
      <c r="I46" t="str">
        <f t="shared" si="5"/>
        <v>Medium Discount</v>
      </c>
    </row>
    <row r="47" spans="1:9" x14ac:dyDescent="0.25">
      <c r="A47" s="4" t="s">
        <v>49</v>
      </c>
      <c r="B47" s="3">
        <v>1190</v>
      </c>
      <c r="C47" s="3">
        <v>1785</v>
      </c>
      <c r="D47" s="3">
        <f t="shared" si="3"/>
        <v>595</v>
      </c>
      <c r="E47" s="15">
        <v>0.33</v>
      </c>
      <c r="F47" s="2"/>
      <c r="G47" s="5"/>
      <c r="H47" t="str">
        <f t="shared" si="4"/>
        <v>Poor</v>
      </c>
      <c r="I47" t="str">
        <f t="shared" si="5"/>
        <v>High Discount</v>
      </c>
    </row>
    <row r="48" spans="1:9" x14ac:dyDescent="0.25">
      <c r="A48" s="4" t="s">
        <v>50</v>
      </c>
      <c r="B48" s="3">
        <v>671</v>
      </c>
      <c r="C48" s="3">
        <v>1316</v>
      </c>
      <c r="D48" s="3">
        <f t="shared" si="3"/>
        <v>645</v>
      </c>
      <c r="E48" s="15">
        <v>0.49</v>
      </c>
      <c r="F48" s="2"/>
      <c r="G48" s="5"/>
      <c r="H48" t="str">
        <f t="shared" si="4"/>
        <v>Poor</v>
      </c>
      <c r="I48" t="str">
        <f t="shared" si="5"/>
        <v>Medium Discount</v>
      </c>
    </row>
    <row r="49" spans="1:9" x14ac:dyDescent="0.25">
      <c r="A49" s="4" t="s">
        <v>51</v>
      </c>
      <c r="B49" s="3">
        <v>1200</v>
      </c>
      <c r="C49" s="3">
        <v>1950</v>
      </c>
      <c r="D49" s="3">
        <f t="shared" si="3"/>
        <v>750</v>
      </c>
      <c r="E49" s="15">
        <v>0.38</v>
      </c>
      <c r="F49" s="2"/>
      <c r="G49" s="5"/>
      <c r="H49" t="str">
        <f t="shared" si="4"/>
        <v>Poor</v>
      </c>
      <c r="I49" t="str">
        <f t="shared" si="5"/>
        <v>High Discount</v>
      </c>
    </row>
    <row r="50" spans="1:9" x14ac:dyDescent="0.25">
      <c r="A50" s="4" t="s">
        <v>52</v>
      </c>
      <c r="B50" s="3">
        <v>199</v>
      </c>
      <c r="C50" s="3">
        <v>504</v>
      </c>
      <c r="D50" s="3">
        <f t="shared" si="3"/>
        <v>305</v>
      </c>
      <c r="E50" s="15">
        <v>0.61</v>
      </c>
      <c r="F50" s="2"/>
      <c r="G50" s="5"/>
      <c r="H50" t="str">
        <f t="shared" si="4"/>
        <v>Poor</v>
      </c>
      <c r="I50" t="str">
        <f t="shared" si="5"/>
        <v>High Discount</v>
      </c>
    </row>
    <row r="51" spans="1:9" x14ac:dyDescent="0.25">
      <c r="A51" s="4" t="s">
        <v>53</v>
      </c>
      <c r="B51" s="3">
        <v>299</v>
      </c>
      <c r="C51" s="3">
        <v>600</v>
      </c>
      <c r="D51" s="3">
        <f t="shared" si="3"/>
        <v>301</v>
      </c>
      <c r="E51" s="15">
        <v>0.5</v>
      </c>
      <c r="F51" s="2"/>
      <c r="G51" s="5"/>
      <c r="H51" t="str">
        <f t="shared" si="4"/>
        <v>Poor</v>
      </c>
      <c r="I51" t="str">
        <f t="shared" si="5"/>
        <v>Low Discount</v>
      </c>
    </row>
    <row r="52" spans="1:9" x14ac:dyDescent="0.25">
      <c r="A52" s="4" t="s">
        <v>54</v>
      </c>
      <c r="B52" s="3">
        <v>1660</v>
      </c>
      <c r="C52" s="3">
        <v>1699</v>
      </c>
      <c r="D52" s="3">
        <f t="shared" si="3"/>
        <v>39</v>
      </c>
      <c r="E52" s="15">
        <v>0.02</v>
      </c>
      <c r="F52" s="2"/>
      <c r="G52" s="5"/>
      <c r="H52" t="str">
        <f t="shared" si="4"/>
        <v>Poor</v>
      </c>
      <c r="I52" t="str">
        <f t="shared" si="5"/>
        <v>Medium Discount</v>
      </c>
    </row>
    <row r="53" spans="1:9" x14ac:dyDescent="0.25">
      <c r="A53" s="4" t="s">
        <v>55</v>
      </c>
      <c r="B53" s="3">
        <v>299</v>
      </c>
      <c r="C53" s="3">
        <v>384</v>
      </c>
      <c r="D53" s="3">
        <f t="shared" si="3"/>
        <v>85</v>
      </c>
      <c r="E53" s="15">
        <v>0.22</v>
      </c>
      <c r="F53" s="2"/>
      <c r="G53" s="5"/>
      <c r="H53" t="str">
        <f t="shared" si="4"/>
        <v>Poor</v>
      </c>
      <c r="I53" t="str">
        <f t="shared" si="5"/>
        <v>Low Discount</v>
      </c>
    </row>
    <row r="54" spans="1:9" x14ac:dyDescent="0.25">
      <c r="A54" s="4" t="s">
        <v>56</v>
      </c>
      <c r="B54" s="3">
        <v>1459</v>
      </c>
      <c r="C54" s="3">
        <v>1499</v>
      </c>
      <c r="D54" s="3">
        <f t="shared" si="3"/>
        <v>40</v>
      </c>
      <c r="E54" s="15">
        <v>0.03</v>
      </c>
      <c r="F54" s="2"/>
      <c r="G54" s="5"/>
      <c r="H54" t="str">
        <f t="shared" si="4"/>
        <v>Poor</v>
      </c>
      <c r="I54" t="str">
        <f t="shared" si="5"/>
        <v>High Discount</v>
      </c>
    </row>
    <row r="55" spans="1:9" x14ac:dyDescent="0.25">
      <c r="A55" s="4" t="s">
        <v>57</v>
      </c>
      <c r="B55" s="3">
        <v>799</v>
      </c>
      <c r="C55" s="3">
        <v>1343</v>
      </c>
      <c r="D55" s="3">
        <f t="shared" si="3"/>
        <v>544</v>
      </c>
      <c r="E55" s="15">
        <v>0.41</v>
      </c>
      <c r="F55" s="2"/>
      <c r="G55" s="5"/>
      <c r="H55" t="str">
        <f t="shared" si="4"/>
        <v>Poor</v>
      </c>
      <c r="I55" t="str">
        <f t="shared" si="5"/>
        <v>High Discount</v>
      </c>
    </row>
    <row r="56" spans="1:9" x14ac:dyDescent="0.25">
      <c r="A56" s="4" t="s">
        <v>58</v>
      </c>
      <c r="B56" s="3">
        <v>499</v>
      </c>
      <c r="C56" s="3">
        <v>900</v>
      </c>
      <c r="D56" s="3">
        <f t="shared" si="3"/>
        <v>401</v>
      </c>
      <c r="E56" s="15">
        <v>0.45</v>
      </c>
      <c r="F56" s="2"/>
      <c r="G56" s="5"/>
      <c r="H56" t="str">
        <f t="shared" si="4"/>
        <v>Poor</v>
      </c>
      <c r="I56" t="str">
        <f t="shared" si="5"/>
        <v>High Discount</v>
      </c>
    </row>
    <row r="57" spans="1:9" x14ac:dyDescent="0.25">
      <c r="A57" s="4" t="s">
        <v>59</v>
      </c>
      <c r="B57" s="3">
        <v>699</v>
      </c>
      <c r="C57" s="3">
        <v>1343</v>
      </c>
      <c r="D57" s="3">
        <f t="shared" si="3"/>
        <v>644</v>
      </c>
      <c r="E57" s="15">
        <v>0.48</v>
      </c>
      <c r="F57" s="2"/>
      <c r="G57" s="5"/>
      <c r="H57" t="str">
        <f t="shared" si="4"/>
        <v>Poor</v>
      </c>
      <c r="I57" t="str">
        <f t="shared" si="5"/>
        <v>High Discount</v>
      </c>
    </row>
    <row r="58" spans="1:9" x14ac:dyDescent="0.25">
      <c r="A58" s="4" t="s">
        <v>60</v>
      </c>
      <c r="B58" s="3">
        <v>799</v>
      </c>
      <c r="C58" s="3">
        <v>1567</v>
      </c>
      <c r="D58" s="3">
        <f t="shared" si="3"/>
        <v>768</v>
      </c>
      <c r="E58" s="15">
        <v>0.49</v>
      </c>
      <c r="F58" s="2"/>
      <c r="G58" s="5"/>
      <c r="H58" t="str">
        <f t="shared" si="4"/>
        <v>Poor</v>
      </c>
      <c r="I58" t="str">
        <f t="shared" si="5"/>
        <v>Medium Discount</v>
      </c>
    </row>
    <row r="59" spans="1:9" x14ac:dyDescent="0.25">
      <c r="A59" s="4" t="s">
        <v>61</v>
      </c>
      <c r="B59" s="3">
        <v>2799</v>
      </c>
      <c r="C59" s="3">
        <v>3810</v>
      </c>
      <c r="D59" s="3">
        <f t="shared" si="3"/>
        <v>1011</v>
      </c>
      <c r="E59" s="15">
        <v>0.27</v>
      </c>
      <c r="F59" s="2"/>
      <c r="G59" s="5"/>
      <c r="H59" t="str">
        <f t="shared" si="4"/>
        <v>Poor</v>
      </c>
      <c r="I59" t="str">
        <f t="shared" si="5"/>
        <v>High Discount</v>
      </c>
    </row>
    <row r="60" spans="1:9" x14ac:dyDescent="0.25">
      <c r="A60" s="4" t="s">
        <v>58</v>
      </c>
      <c r="B60" s="3">
        <v>399</v>
      </c>
      <c r="C60" s="3">
        <v>896</v>
      </c>
      <c r="D60" s="3">
        <f t="shared" si="3"/>
        <v>497</v>
      </c>
      <c r="E60" s="15">
        <v>0.55000000000000004</v>
      </c>
      <c r="F60" s="2"/>
      <c r="G60" s="5"/>
      <c r="H60" t="str">
        <f t="shared" si="4"/>
        <v>Poor</v>
      </c>
      <c r="I60" t="str">
        <f t="shared" si="5"/>
        <v>Low Discount</v>
      </c>
    </row>
    <row r="61" spans="1:9" x14ac:dyDescent="0.25">
      <c r="A61" s="4" t="s">
        <v>62</v>
      </c>
      <c r="B61" s="3">
        <v>2170</v>
      </c>
      <c r="C61" s="3">
        <v>2500</v>
      </c>
      <c r="D61" s="3">
        <f t="shared" si="3"/>
        <v>330</v>
      </c>
      <c r="E61" s="15">
        <v>0.13</v>
      </c>
      <c r="F61" s="2">
        <v>6</v>
      </c>
      <c r="G61" s="5">
        <v>2.5</v>
      </c>
      <c r="H61" t="str">
        <f t="shared" si="4"/>
        <v>Poor</v>
      </c>
      <c r="I61" t="str">
        <f t="shared" si="5"/>
        <v>High Discount</v>
      </c>
    </row>
    <row r="62" spans="1:9" x14ac:dyDescent="0.25">
      <c r="A62" s="4" t="s">
        <v>63</v>
      </c>
      <c r="B62" s="3">
        <v>458</v>
      </c>
      <c r="C62" s="3">
        <v>986</v>
      </c>
      <c r="D62" s="3">
        <f t="shared" si="3"/>
        <v>528</v>
      </c>
      <c r="E62" s="15">
        <v>0.54</v>
      </c>
      <c r="F62" s="2">
        <v>10</v>
      </c>
      <c r="G62" s="5">
        <v>3</v>
      </c>
      <c r="H62" t="str">
        <f t="shared" si="4"/>
        <v>Poor</v>
      </c>
      <c r="I62" t="str">
        <f t="shared" si="5"/>
        <v>High Discount</v>
      </c>
    </row>
    <row r="63" spans="1:9" x14ac:dyDescent="0.25">
      <c r="A63" s="4" t="s">
        <v>64</v>
      </c>
      <c r="B63" s="3">
        <v>2115</v>
      </c>
      <c r="C63" s="3">
        <v>4700</v>
      </c>
      <c r="D63" s="3">
        <f t="shared" si="3"/>
        <v>2585</v>
      </c>
      <c r="E63" s="15">
        <v>0.55000000000000004</v>
      </c>
      <c r="F63" s="2">
        <v>13</v>
      </c>
      <c r="G63" s="5">
        <v>2.1</v>
      </c>
      <c r="H63" t="str">
        <f t="shared" si="4"/>
        <v>Poor</v>
      </c>
      <c r="I63" t="str">
        <f t="shared" si="5"/>
        <v>High Discount</v>
      </c>
    </row>
    <row r="64" spans="1:9" x14ac:dyDescent="0.25">
      <c r="A64" s="4" t="s">
        <v>65</v>
      </c>
      <c r="B64" s="3">
        <v>445</v>
      </c>
      <c r="C64" s="3">
        <v>873</v>
      </c>
      <c r="D64" s="3">
        <f t="shared" si="3"/>
        <v>428</v>
      </c>
      <c r="E64" s="15">
        <v>0.49</v>
      </c>
      <c r="F64" s="2">
        <v>69</v>
      </c>
      <c r="G64" s="5">
        <v>2.8</v>
      </c>
      <c r="H64" t="str">
        <f t="shared" si="4"/>
        <v>Poor</v>
      </c>
      <c r="I64" t="str">
        <f t="shared" si="5"/>
        <v>High Discount</v>
      </c>
    </row>
    <row r="65" spans="1:9" x14ac:dyDescent="0.25">
      <c r="A65" s="4" t="s">
        <v>66</v>
      </c>
      <c r="B65" s="3">
        <v>325</v>
      </c>
      <c r="C65" s="3">
        <v>680</v>
      </c>
      <c r="D65" s="3">
        <f t="shared" si="3"/>
        <v>355</v>
      </c>
      <c r="E65" s="15">
        <v>0.52</v>
      </c>
      <c r="F65" s="2">
        <v>15</v>
      </c>
      <c r="G65" s="5">
        <v>2.7</v>
      </c>
      <c r="H65" t="str">
        <f t="shared" si="4"/>
        <v>Poor</v>
      </c>
      <c r="I65" t="str">
        <f t="shared" si="5"/>
        <v>Medium Discount</v>
      </c>
    </row>
    <row r="66" spans="1:9" x14ac:dyDescent="0.25">
      <c r="A66" s="4" t="s">
        <v>67</v>
      </c>
      <c r="B66" s="3">
        <v>1220</v>
      </c>
      <c r="C66" s="3">
        <v>1555</v>
      </c>
      <c r="D66" s="3">
        <f t="shared" ref="D66:D97" si="6">C66-B66</f>
        <v>335</v>
      </c>
      <c r="E66" s="15">
        <v>0.22</v>
      </c>
      <c r="F66" s="2">
        <v>16</v>
      </c>
      <c r="G66" s="5">
        <v>2.9</v>
      </c>
      <c r="H66" t="str">
        <f t="shared" ref="H66:H97" si="7">IF(G66&lt;=3, "Poor", IF(AND(G66&gt;3,G66&lt;=4), "Average", IF(G66&gt;4, "Excellent")))</f>
        <v>Poor</v>
      </c>
      <c r="I66" t="str">
        <f t="shared" ref="I66:I97" si="8">IF(E67&lt;20%,"Low Discount",IF(AND(E67&gt;=20%,E67&lt;=40%),"Medium Discount",IF(E67&gt;40%,"High Discount","")))</f>
        <v>High Discount</v>
      </c>
    </row>
    <row r="67" spans="1:9" x14ac:dyDescent="0.25">
      <c r="A67" s="4" t="s">
        <v>68</v>
      </c>
      <c r="B67" s="3">
        <v>990</v>
      </c>
      <c r="C67" s="3">
        <v>1814</v>
      </c>
      <c r="D67" s="3">
        <f t="shared" si="6"/>
        <v>824</v>
      </c>
      <c r="E67" s="15">
        <v>0.45</v>
      </c>
      <c r="F67" s="2">
        <v>6</v>
      </c>
      <c r="G67" s="5">
        <v>2.2000000000000002</v>
      </c>
      <c r="H67" t="str">
        <f t="shared" si="7"/>
        <v>Poor</v>
      </c>
      <c r="I67" t="str">
        <f t="shared" si="8"/>
        <v>High Discount</v>
      </c>
    </row>
    <row r="68" spans="1:9" x14ac:dyDescent="0.25">
      <c r="A68" s="4" t="s">
        <v>69</v>
      </c>
      <c r="B68" s="3">
        <v>1000</v>
      </c>
      <c r="C68" s="3">
        <v>2000</v>
      </c>
      <c r="D68" s="3">
        <f t="shared" si="6"/>
        <v>1000</v>
      </c>
      <c r="E68" s="15">
        <v>0.5</v>
      </c>
      <c r="F68" s="2">
        <v>7</v>
      </c>
      <c r="G68" s="5">
        <v>2.2999999999999998</v>
      </c>
      <c r="H68" t="str">
        <f t="shared" si="7"/>
        <v>Poor</v>
      </c>
      <c r="I68" t="str">
        <f t="shared" si="8"/>
        <v>Medium Discount</v>
      </c>
    </row>
    <row r="69" spans="1:9" x14ac:dyDescent="0.25">
      <c r="A69" s="4" t="s">
        <v>70</v>
      </c>
      <c r="B69" s="3">
        <v>3750</v>
      </c>
      <c r="C69" s="3">
        <v>6143</v>
      </c>
      <c r="D69" s="3">
        <f t="shared" si="6"/>
        <v>2393</v>
      </c>
      <c r="E69" s="15">
        <v>0.39</v>
      </c>
      <c r="F69" s="2">
        <v>5</v>
      </c>
      <c r="G69" s="5">
        <v>3</v>
      </c>
      <c r="H69" t="str">
        <f t="shared" si="7"/>
        <v>Poor</v>
      </c>
      <c r="I69" t="str">
        <f t="shared" si="8"/>
        <v>High Discount</v>
      </c>
    </row>
    <row r="70" spans="1:9" x14ac:dyDescent="0.25">
      <c r="A70" s="4" t="s">
        <v>71</v>
      </c>
      <c r="B70" s="3">
        <v>382</v>
      </c>
      <c r="C70" s="3">
        <v>700</v>
      </c>
      <c r="D70" s="3">
        <f t="shared" si="6"/>
        <v>318</v>
      </c>
      <c r="E70" s="15">
        <v>0.45</v>
      </c>
      <c r="F70" s="2">
        <v>17</v>
      </c>
      <c r="G70" s="5">
        <v>2.6</v>
      </c>
      <c r="H70" t="str">
        <f t="shared" si="7"/>
        <v>Poor</v>
      </c>
      <c r="I70" t="str">
        <f t="shared" si="8"/>
        <v>Medium Discount</v>
      </c>
    </row>
    <row r="71" spans="1:9" x14ac:dyDescent="0.25">
      <c r="A71" s="4" t="s">
        <v>72</v>
      </c>
      <c r="B71" s="3">
        <v>2300</v>
      </c>
      <c r="C71" s="3">
        <v>3240</v>
      </c>
      <c r="D71" s="3">
        <f t="shared" si="6"/>
        <v>940</v>
      </c>
      <c r="E71" s="15">
        <v>0.28999999999999998</v>
      </c>
      <c r="F71" s="2">
        <v>5</v>
      </c>
      <c r="G71" s="5">
        <v>3</v>
      </c>
      <c r="H71" t="str">
        <f t="shared" si="7"/>
        <v>Poor</v>
      </c>
      <c r="I71" t="str">
        <f t="shared" si="8"/>
        <v>High Discount</v>
      </c>
    </row>
    <row r="72" spans="1:9" x14ac:dyDescent="0.25">
      <c r="A72" s="4" t="s">
        <v>73</v>
      </c>
      <c r="B72" s="3">
        <v>345</v>
      </c>
      <c r="C72" s="3">
        <v>602</v>
      </c>
      <c r="D72" s="3">
        <f t="shared" si="6"/>
        <v>257</v>
      </c>
      <c r="E72" s="15">
        <v>0.43</v>
      </c>
      <c r="F72" s="2">
        <v>6</v>
      </c>
      <c r="G72" s="5">
        <v>2.2999999999999998</v>
      </c>
      <c r="H72" t="str">
        <f t="shared" si="7"/>
        <v>Poor</v>
      </c>
      <c r="I72" t="str">
        <f t="shared" si="8"/>
        <v>High Discount</v>
      </c>
    </row>
    <row r="73" spans="1:9" x14ac:dyDescent="0.25">
      <c r="A73" s="4" t="s">
        <v>74</v>
      </c>
      <c r="B73" s="3">
        <v>509</v>
      </c>
      <c r="C73" s="3">
        <v>899</v>
      </c>
      <c r="D73" s="3">
        <f t="shared" si="6"/>
        <v>390</v>
      </c>
      <c r="E73" s="15">
        <v>0.43</v>
      </c>
      <c r="F73" s="2">
        <v>5</v>
      </c>
      <c r="G73" s="5">
        <v>3</v>
      </c>
      <c r="H73" t="str">
        <f t="shared" si="7"/>
        <v>Poor</v>
      </c>
      <c r="I73" t="str">
        <f t="shared" si="8"/>
        <v>High Discount</v>
      </c>
    </row>
    <row r="74" spans="1:9" x14ac:dyDescent="0.25">
      <c r="A74" s="4" t="s">
        <v>75</v>
      </c>
      <c r="B74" s="3">
        <v>968</v>
      </c>
      <c r="C74" s="3">
        <v>1814</v>
      </c>
      <c r="D74" s="3">
        <f t="shared" si="6"/>
        <v>846</v>
      </c>
      <c r="E74" s="15">
        <v>0.47</v>
      </c>
      <c r="F74" s="2">
        <v>6</v>
      </c>
      <c r="G74" s="5">
        <v>2.2000000000000002</v>
      </c>
      <c r="H74" t="str">
        <f t="shared" si="7"/>
        <v>Poor</v>
      </c>
      <c r="I74" t="str">
        <f t="shared" si="8"/>
        <v>High Discount</v>
      </c>
    </row>
    <row r="75" spans="1:9" x14ac:dyDescent="0.25">
      <c r="A75" s="4" t="s">
        <v>76</v>
      </c>
      <c r="B75" s="3">
        <v>1570</v>
      </c>
      <c r="C75" s="3">
        <v>2988</v>
      </c>
      <c r="D75" s="3">
        <f t="shared" si="6"/>
        <v>1418</v>
      </c>
      <c r="E75" s="15">
        <v>0.47</v>
      </c>
      <c r="F75" s="2">
        <v>7</v>
      </c>
      <c r="G75" s="5">
        <v>2.1</v>
      </c>
      <c r="H75" t="str">
        <f t="shared" si="7"/>
        <v>Poor</v>
      </c>
      <c r="I75" t="str">
        <f t="shared" si="8"/>
        <v>High Discount</v>
      </c>
    </row>
    <row r="76" spans="1:9" x14ac:dyDescent="0.25">
      <c r="A76" s="4" t="s">
        <v>77</v>
      </c>
      <c r="B76" s="3">
        <v>790</v>
      </c>
      <c r="C76" s="3">
        <v>1485</v>
      </c>
      <c r="D76" s="3">
        <f t="shared" si="6"/>
        <v>695</v>
      </c>
      <c r="E76" s="15">
        <v>0.47</v>
      </c>
      <c r="F76" s="2"/>
      <c r="G76" s="5"/>
      <c r="H76" t="str">
        <f t="shared" si="7"/>
        <v>Poor</v>
      </c>
      <c r="I76" t="str">
        <f t="shared" si="8"/>
        <v>High Discount</v>
      </c>
    </row>
    <row r="77" spans="1:9" x14ac:dyDescent="0.25">
      <c r="A77" s="4" t="s">
        <v>78</v>
      </c>
      <c r="B77" s="3">
        <v>690</v>
      </c>
      <c r="C77" s="3">
        <v>1200</v>
      </c>
      <c r="D77" s="3">
        <f t="shared" si="6"/>
        <v>510</v>
      </c>
      <c r="E77" s="15">
        <v>0.43</v>
      </c>
      <c r="F77" s="2"/>
      <c r="G77" s="5"/>
      <c r="H77" t="str">
        <f t="shared" si="7"/>
        <v>Poor</v>
      </c>
      <c r="I77" t="str">
        <f t="shared" si="8"/>
        <v>Low Discount</v>
      </c>
    </row>
    <row r="78" spans="1:9" x14ac:dyDescent="0.25">
      <c r="A78" s="4" t="s">
        <v>79</v>
      </c>
      <c r="B78" s="3">
        <v>1732</v>
      </c>
      <c r="C78" s="3">
        <v>1799</v>
      </c>
      <c r="D78" s="3">
        <f t="shared" si="6"/>
        <v>67</v>
      </c>
      <c r="E78" s="15">
        <v>0.04</v>
      </c>
      <c r="F78" s="2"/>
      <c r="G78" s="5"/>
      <c r="H78" t="str">
        <f t="shared" si="7"/>
        <v>Poor</v>
      </c>
      <c r="I78" t="str">
        <f t="shared" si="8"/>
        <v>High Discount</v>
      </c>
    </row>
    <row r="79" spans="1:9" x14ac:dyDescent="0.25">
      <c r="A79" s="4" t="s">
        <v>80</v>
      </c>
      <c r="B79" s="3">
        <v>230</v>
      </c>
      <c r="C79" s="3">
        <v>450</v>
      </c>
      <c r="D79" s="3">
        <f t="shared" si="6"/>
        <v>220</v>
      </c>
      <c r="E79" s="15">
        <v>0.49</v>
      </c>
      <c r="F79" s="2"/>
      <c r="G79" s="5"/>
      <c r="H79" t="str">
        <f t="shared" si="7"/>
        <v>Poor</v>
      </c>
      <c r="I79" t="str">
        <f t="shared" si="8"/>
        <v>High Discount</v>
      </c>
    </row>
    <row r="80" spans="1:9" x14ac:dyDescent="0.25">
      <c r="A80" s="4" t="s">
        <v>81</v>
      </c>
      <c r="B80" s="3">
        <v>1189</v>
      </c>
      <c r="C80" s="3">
        <v>2199</v>
      </c>
      <c r="D80" s="3">
        <f t="shared" si="6"/>
        <v>1010</v>
      </c>
      <c r="E80" s="15">
        <v>0.46</v>
      </c>
      <c r="F80" s="2">
        <v>1</v>
      </c>
      <c r="G80" s="5">
        <v>3</v>
      </c>
      <c r="H80" t="str">
        <f t="shared" si="7"/>
        <v>Poor</v>
      </c>
      <c r="I80" t="str">
        <f t="shared" si="8"/>
        <v>High Discount</v>
      </c>
    </row>
    <row r="81" spans="1:9" x14ac:dyDescent="0.25">
      <c r="A81" s="4" t="s">
        <v>82</v>
      </c>
      <c r="B81" s="3">
        <v>979</v>
      </c>
      <c r="C81" s="3">
        <v>1920</v>
      </c>
      <c r="D81" s="3">
        <f t="shared" si="6"/>
        <v>941</v>
      </c>
      <c r="E81" s="15">
        <v>0.49</v>
      </c>
      <c r="F81" s="2">
        <v>1</v>
      </c>
      <c r="G81" s="5">
        <v>5</v>
      </c>
      <c r="H81" t="str">
        <f t="shared" si="7"/>
        <v>Excellent</v>
      </c>
      <c r="I81" t="str">
        <f t="shared" si="8"/>
        <v>Medium Discount</v>
      </c>
    </row>
    <row r="82" spans="1:9" x14ac:dyDescent="0.25">
      <c r="A82" s="4" t="s">
        <v>83</v>
      </c>
      <c r="B82" s="3">
        <v>1460</v>
      </c>
      <c r="C82" s="3">
        <v>2290</v>
      </c>
      <c r="D82" s="3">
        <f t="shared" si="6"/>
        <v>830</v>
      </c>
      <c r="E82" s="15">
        <v>0.36</v>
      </c>
      <c r="F82" s="2"/>
      <c r="G82" s="5"/>
      <c r="H82" t="str">
        <f t="shared" si="7"/>
        <v>Poor</v>
      </c>
      <c r="I82" t="str">
        <f t="shared" si="8"/>
        <v>Low Discount</v>
      </c>
    </row>
    <row r="83" spans="1:9" x14ac:dyDescent="0.25">
      <c r="A83" s="4" t="s">
        <v>84</v>
      </c>
      <c r="B83" s="3">
        <v>1666</v>
      </c>
      <c r="C83" s="3">
        <v>1699</v>
      </c>
      <c r="D83" s="3">
        <f t="shared" si="6"/>
        <v>33</v>
      </c>
      <c r="E83" s="15">
        <v>0.02</v>
      </c>
      <c r="F83" s="2"/>
      <c r="G83" s="5"/>
      <c r="H83" t="str">
        <f t="shared" si="7"/>
        <v>Poor</v>
      </c>
      <c r="I83" t="str">
        <f t="shared" si="8"/>
        <v>High Discount</v>
      </c>
    </row>
    <row r="84" spans="1:9" x14ac:dyDescent="0.25">
      <c r="A84" s="4" t="s">
        <v>85</v>
      </c>
      <c r="B84" s="3">
        <v>330</v>
      </c>
      <c r="C84" s="3">
        <v>647</v>
      </c>
      <c r="D84" s="3">
        <f t="shared" si="6"/>
        <v>317</v>
      </c>
      <c r="E84" s="15">
        <v>0.49</v>
      </c>
      <c r="F84" s="2">
        <v>1</v>
      </c>
      <c r="G84" s="5">
        <v>4</v>
      </c>
      <c r="H84" t="str">
        <f t="shared" si="7"/>
        <v>Average</v>
      </c>
      <c r="I84" t="str">
        <f t="shared" si="8"/>
        <v>High Discount</v>
      </c>
    </row>
    <row r="85" spans="1:9" x14ac:dyDescent="0.25">
      <c r="A85" s="4" t="s">
        <v>52</v>
      </c>
      <c r="B85" s="3">
        <v>176</v>
      </c>
      <c r="C85" s="3">
        <v>345</v>
      </c>
      <c r="D85" s="3">
        <f t="shared" si="6"/>
        <v>169</v>
      </c>
      <c r="E85" s="15">
        <v>0.49</v>
      </c>
      <c r="F85" s="2"/>
      <c r="G85" s="5"/>
      <c r="H85" t="str">
        <f t="shared" si="7"/>
        <v>Poor</v>
      </c>
      <c r="I85" t="str">
        <f t="shared" si="8"/>
        <v>Low Discount</v>
      </c>
    </row>
    <row r="86" spans="1:9" x14ac:dyDescent="0.25">
      <c r="A86" s="4" t="s">
        <v>86</v>
      </c>
      <c r="B86" s="3">
        <v>1466</v>
      </c>
      <c r="C86" s="3">
        <v>1699</v>
      </c>
      <c r="D86" s="3">
        <f t="shared" si="6"/>
        <v>233</v>
      </c>
      <c r="E86" s="15">
        <v>0.14000000000000001</v>
      </c>
      <c r="F86" s="2"/>
      <c r="G86" s="5"/>
      <c r="H86" t="str">
        <f t="shared" si="7"/>
        <v>Poor</v>
      </c>
      <c r="I86" t="str">
        <f t="shared" si="8"/>
        <v>High Discount</v>
      </c>
    </row>
    <row r="87" spans="1:9" x14ac:dyDescent="0.25">
      <c r="A87" s="4" t="s">
        <v>87</v>
      </c>
      <c r="B87" s="3">
        <v>274</v>
      </c>
      <c r="C87" s="3">
        <v>537</v>
      </c>
      <c r="D87" s="3">
        <f t="shared" si="6"/>
        <v>263</v>
      </c>
      <c r="E87" s="15">
        <v>0.49</v>
      </c>
      <c r="F87" s="2"/>
      <c r="G87" s="5"/>
      <c r="H87" t="str">
        <f t="shared" si="7"/>
        <v>Poor</v>
      </c>
      <c r="I87" t="str">
        <f t="shared" si="8"/>
        <v>Low Discount</v>
      </c>
    </row>
    <row r="88" spans="1:9" x14ac:dyDescent="0.25">
      <c r="A88" s="4" t="s">
        <v>88</v>
      </c>
      <c r="B88" s="3">
        <v>799</v>
      </c>
      <c r="C88" s="3">
        <v>900</v>
      </c>
      <c r="D88" s="3">
        <f t="shared" si="6"/>
        <v>101</v>
      </c>
      <c r="E88" s="15">
        <v>0.11</v>
      </c>
      <c r="F88" s="2"/>
      <c r="G88" s="5"/>
      <c r="H88" t="str">
        <f t="shared" si="7"/>
        <v>Poor</v>
      </c>
      <c r="I88" t="str">
        <f t="shared" si="8"/>
        <v>High Discount</v>
      </c>
    </row>
    <row r="89" spans="1:9" x14ac:dyDescent="0.25">
      <c r="A89" s="4" t="s">
        <v>60</v>
      </c>
      <c r="B89" s="3">
        <v>657</v>
      </c>
      <c r="C89" s="3">
        <v>1288</v>
      </c>
      <c r="D89" s="3">
        <f t="shared" si="6"/>
        <v>631</v>
      </c>
      <c r="E89" s="15">
        <v>0.49</v>
      </c>
      <c r="F89" s="2"/>
      <c r="G89" s="5"/>
      <c r="H89" t="str">
        <f t="shared" si="7"/>
        <v>Poor</v>
      </c>
      <c r="I89" t="str">
        <f t="shared" si="8"/>
        <v>Low Discount</v>
      </c>
    </row>
    <row r="90" spans="1:9" x14ac:dyDescent="0.25">
      <c r="A90" s="4" t="s">
        <v>89</v>
      </c>
      <c r="B90" s="3">
        <v>1468</v>
      </c>
      <c r="C90" s="3">
        <v>1699</v>
      </c>
      <c r="D90" s="3">
        <f t="shared" si="6"/>
        <v>231</v>
      </c>
      <c r="E90" s="15">
        <v>0.14000000000000001</v>
      </c>
      <c r="F90" s="2"/>
      <c r="G90" s="5"/>
      <c r="H90" t="str">
        <f t="shared" si="7"/>
        <v>Poor</v>
      </c>
      <c r="I90" t="str">
        <f t="shared" si="8"/>
        <v>High Discount</v>
      </c>
    </row>
    <row r="91" spans="1:9" x14ac:dyDescent="0.25">
      <c r="A91" s="4" t="s">
        <v>90</v>
      </c>
      <c r="B91" s="3">
        <v>630</v>
      </c>
      <c r="C91" s="3">
        <v>1100</v>
      </c>
      <c r="D91" s="3">
        <f t="shared" si="6"/>
        <v>470</v>
      </c>
      <c r="E91" s="15">
        <v>0.43</v>
      </c>
      <c r="F91" s="2"/>
      <c r="G91" s="5"/>
      <c r="H91" t="str">
        <f t="shared" si="7"/>
        <v>Poor</v>
      </c>
      <c r="I91" t="str">
        <f t="shared" si="8"/>
        <v>High Discount</v>
      </c>
    </row>
    <row r="92" spans="1:9" x14ac:dyDescent="0.25">
      <c r="A92" s="4" t="s">
        <v>91</v>
      </c>
      <c r="B92" s="3">
        <v>850</v>
      </c>
      <c r="C92" s="3">
        <v>1700</v>
      </c>
      <c r="D92" s="3">
        <f t="shared" si="6"/>
        <v>850</v>
      </c>
      <c r="E92" s="15">
        <v>0.5</v>
      </c>
      <c r="F92" s="2"/>
      <c r="G92" s="5"/>
      <c r="H92" t="str">
        <f t="shared" si="7"/>
        <v>Poor</v>
      </c>
      <c r="I92" t="str">
        <f t="shared" si="8"/>
        <v>High Discount</v>
      </c>
    </row>
    <row r="93" spans="1:9" x14ac:dyDescent="0.25">
      <c r="A93" s="4" t="s">
        <v>92</v>
      </c>
      <c r="B93" s="3">
        <v>1300</v>
      </c>
      <c r="C93" s="3">
        <v>2500</v>
      </c>
      <c r="D93" s="3">
        <f t="shared" si="6"/>
        <v>1200</v>
      </c>
      <c r="E93" s="15">
        <v>0.48</v>
      </c>
      <c r="F93" s="2"/>
      <c r="G93" s="5"/>
      <c r="H93" t="str">
        <f t="shared" si="7"/>
        <v>Poor</v>
      </c>
      <c r="I93" t="str">
        <f t="shared" si="8"/>
        <v>High Discount</v>
      </c>
    </row>
    <row r="94" spans="1:9" x14ac:dyDescent="0.25">
      <c r="A94" s="4" t="s">
        <v>93</v>
      </c>
      <c r="B94" s="3">
        <v>105</v>
      </c>
      <c r="C94" s="3">
        <v>200</v>
      </c>
      <c r="D94" s="3">
        <f t="shared" si="6"/>
        <v>95</v>
      </c>
      <c r="E94" s="15">
        <v>0.48</v>
      </c>
      <c r="F94" s="2"/>
      <c r="G94" s="5"/>
      <c r="H94" t="str">
        <f t="shared" si="7"/>
        <v>Poor</v>
      </c>
      <c r="I94" t="str">
        <f t="shared" si="8"/>
        <v>High Discount</v>
      </c>
    </row>
    <row r="95" spans="1:9" x14ac:dyDescent="0.25">
      <c r="A95" s="4" t="s">
        <v>94</v>
      </c>
      <c r="B95" s="3">
        <v>899</v>
      </c>
      <c r="C95" s="3">
        <v>1699</v>
      </c>
      <c r="D95" s="3">
        <f t="shared" si="6"/>
        <v>800</v>
      </c>
      <c r="E95" s="15">
        <v>0.47</v>
      </c>
      <c r="F95" s="2"/>
      <c r="G95" s="5"/>
      <c r="H95" t="str">
        <f t="shared" si="7"/>
        <v>Poor</v>
      </c>
      <c r="I95" t="str">
        <f t="shared" si="8"/>
        <v>High Discount</v>
      </c>
    </row>
    <row r="96" spans="1:9" x14ac:dyDescent="0.25">
      <c r="A96" s="4" t="s">
        <v>95</v>
      </c>
      <c r="B96" s="3">
        <v>1200</v>
      </c>
      <c r="C96" s="3">
        <v>2400</v>
      </c>
      <c r="D96" s="3">
        <f t="shared" si="6"/>
        <v>1200</v>
      </c>
      <c r="E96" s="15">
        <v>0.5</v>
      </c>
      <c r="F96" s="2"/>
      <c r="G96" s="5"/>
      <c r="H96" t="str">
        <f t="shared" si="7"/>
        <v>Poor</v>
      </c>
      <c r="I96" t="str">
        <f t="shared" si="8"/>
        <v>Low Discount</v>
      </c>
    </row>
    <row r="97" spans="1:9" x14ac:dyDescent="0.25">
      <c r="A97" s="4" t="s">
        <v>96</v>
      </c>
      <c r="B97" s="3">
        <v>1526</v>
      </c>
      <c r="C97" s="3">
        <v>1660</v>
      </c>
      <c r="D97" s="3">
        <f t="shared" si="6"/>
        <v>134</v>
      </c>
      <c r="E97" s="15">
        <v>0.08</v>
      </c>
      <c r="F97" s="2"/>
      <c r="G97" s="5"/>
      <c r="H97" t="str">
        <f t="shared" si="7"/>
        <v>Poor</v>
      </c>
      <c r="I97" t="str">
        <f t="shared" si="8"/>
        <v>Low Discount</v>
      </c>
    </row>
    <row r="98" spans="1:9" x14ac:dyDescent="0.25">
      <c r="A98" s="4" t="s">
        <v>97</v>
      </c>
      <c r="B98" s="3">
        <v>1462</v>
      </c>
      <c r="C98" s="3">
        <v>1499</v>
      </c>
      <c r="D98" s="3">
        <f t="shared" ref="D98:D113" si="9">C98-B98</f>
        <v>37</v>
      </c>
      <c r="E98" s="15">
        <v>0.02</v>
      </c>
      <c r="F98" s="2"/>
      <c r="G98" s="5"/>
      <c r="H98" t="str">
        <f t="shared" ref="H98:H113" si="10">IF(G98&lt;=3, "Poor", IF(AND(G98&gt;3,G98&lt;=4), "Average", IF(G98&gt;4, "Excellent")))</f>
        <v>Poor</v>
      </c>
      <c r="I98" t="str">
        <f t="shared" ref="I98:I113" si="11">IF(E99&lt;20%,"Low Discount",IF(AND(E99&gt;=20%,E99&lt;=40%),"Medium Discount",IF(E99&gt;40%,"High Discount","")))</f>
        <v>High Discount</v>
      </c>
    </row>
    <row r="99" spans="1:9" x14ac:dyDescent="0.25">
      <c r="A99" s="4" t="s">
        <v>98</v>
      </c>
      <c r="B99" s="3">
        <v>248</v>
      </c>
      <c r="C99" s="3">
        <v>486</v>
      </c>
      <c r="D99" s="3">
        <f t="shared" si="9"/>
        <v>238</v>
      </c>
      <c r="E99" s="15">
        <v>0.49</v>
      </c>
      <c r="F99" s="2"/>
      <c r="G99" s="5"/>
      <c r="H99" t="str">
        <f t="shared" si="10"/>
        <v>Poor</v>
      </c>
      <c r="I99" t="str">
        <f t="shared" si="11"/>
        <v>Low Discount</v>
      </c>
    </row>
    <row r="100" spans="1:9" x14ac:dyDescent="0.25">
      <c r="A100" s="4" t="s">
        <v>99</v>
      </c>
      <c r="B100" s="3">
        <v>3546</v>
      </c>
      <c r="C100" s="3">
        <v>3699</v>
      </c>
      <c r="D100" s="3">
        <f t="shared" si="9"/>
        <v>153</v>
      </c>
      <c r="E100" s="15">
        <v>0.04</v>
      </c>
      <c r="F100" s="2"/>
      <c r="G100" s="5"/>
      <c r="H100" t="str">
        <f t="shared" si="10"/>
        <v>Poor</v>
      </c>
      <c r="I100" t="str">
        <f t="shared" si="11"/>
        <v>High Discount</v>
      </c>
    </row>
    <row r="101" spans="1:9" x14ac:dyDescent="0.25">
      <c r="A101" s="4" t="s">
        <v>100</v>
      </c>
      <c r="B101" s="3">
        <v>525</v>
      </c>
      <c r="C101" s="3">
        <v>1029</v>
      </c>
      <c r="D101" s="3">
        <f t="shared" si="9"/>
        <v>504</v>
      </c>
      <c r="E101" s="15">
        <v>0.49</v>
      </c>
      <c r="F101" s="2"/>
      <c r="G101" s="5"/>
      <c r="H101" t="str">
        <f t="shared" si="10"/>
        <v>Poor</v>
      </c>
      <c r="I101" t="str">
        <f t="shared" si="11"/>
        <v>High Discount</v>
      </c>
    </row>
    <row r="102" spans="1:9" x14ac:dyDescent="0.25">
      <c r="A102" s="4" t="s">
        <v>101</v>
      </c>
      <c r="B102" s="3">
        <v>1080</v>
      </c>
      <c r="C102" s="3">
        <v>1874</v>
      </c>
      <c r="D102" s="3">
        <f t="shared" si="9"/>
        <v>794</v>
      </c>
      <c r="E102" s="15">
        <v>0.42</v>
      </c>
      <c r="F102" s="2"/>
      <c r="G102" s="5"/>
      <c r="H102" t="str">
        <f t="shared" si="10"/>
        <v>Poor</v>
      </c>
      <c r="I102" t="str">
        <f t="shared" si="11"/>
        <v>Medium Discount</v>
      </c>
    </row>
    <row r="103" spans="1:9" x14ac:dyDescent="0.25">
      <c r="A103" s="4" t="s">
        <v>102</v>
      </c>
      <c r="B103" s="3">
        <v>3640</v>
      </c>
      <c r="C103" s="3">
        <v>4588</v>
      </c>
      <c r="D103" s="3">
        <f t="shared" si="9"/>
        <v>948</v>
      </c>
      <c r="E103" s="15">
        <v>0.21</v>
      </c>
      <c r="F103" s="2">
        <v>1</v>
      </c>
      <c r="G103" s="5">
        <v>5</v>
      </c>
      <c r="H103" t="str">
        <f t="shared" si="10"/>
        <v>Excellent</v>
      </c>
      <c r="I103" t="str">
        <f t="shared" si="11"/>
        <v>High Discount</v>
      </c>
    </row>
    <row r="104" spans="1:9" x14ac:dyDescent="0.25">
      <c r="A104" s="4" t="s">
        <v>103</v>
      </c>
      <c r="B104" s="3">
        <v>1420</v>
      </c>
      <c r="C104" s="3">
        <v>2420</v>
      </c>
      <c r="D104" s="3">
        <f t="shared" si="9"/>
        <v>1000</v>
      </c>
      <c r="E104" s="15">
        <v>0.41</v>
      </c>
      <c r="F104" s="2"/>
      <c r="G104" s="5"/>
      <c r="H104" t="str">
        <f t="shared" si="10"/>
        <v>Poor</v>
      </c>
      <c r="I104" t="str">
        <f t="shared" si="11"/>
        <v>Low Discount</v>
      </c>
    </row>
    <row r="105" spans="1:9" x14ac:dyDescent="0.25">
      <c r="A105" s="4" t="s">
        <v>104</v>
      </c>
      <c r="B105" s="3">
        <v>1875</v>
      </c>
      <c r="C105" s="3">
        <v>1899</v>
      </c>
      <c r="D105" s="3">
        <f t="shared" si="9"/>
        <v>24</v>
      </c>
      <c r="E105" s="15">
        <v>0.01</v>
      </c>
      <c r="F105" s="2"/>
      <c r="G105" s="5"/>
      <c r="H105" t="str">
        <f t="shared" si="10"/>
        <v>Poor</v>
      </c>
      <c r="I105" t="str">
        <f t="shared" si="11"/>
        <v>Medium Discount</v>
      </c>
    </row>
    <row r="106" spans="1:9" x14ac:dyDescent="0.25">
      <c r="A106" s="4" t="s">
        <v>105</v>
      </c>
      <c r="B106" s="3">
        <v>198</v>
      </c>
      <c r="C106" s="3">
        <v>260</v>
      </c>
      <c r="D106" s="3">
        <f t="shared" si="9"/>
        <v>62</v>
      </c>
      <c r="E106" s="15">
        <v>0.24</v>
      </c>
      <c r="F106" s="2"/>
      <c r="G106" s="5"/>
      <c r="H106" t="str">
        <f t="shared" si="10"/>
        <v>Poor</v>
      </c>
      <c r="I106" t="str">
        <f t="shared" si="11"/>
        <v>Medium Discount</v>
      </c>
    </row>
    <row r="107" spans="1:9" x14ac:dyDescent="0.25">
      <c r="A107" s="4" t="s">
        <v>106</v>
      </c>
      <c r="B107" s="3">
        <v>1150</v>
      </c>
      <c r="C107" s="3">
        <v>1737</v>
      </c>
      <c r="D107" s="3">
        <f t="shared" si="9"/>
        <v>587</v>
      </c>
      <c r="E107" s="15">
        <v>0.34</v>
      </c>
      <c r="F107" s="2"/>
      <c r="G107" s="5"/>
      <c r="H107" t="str">
        <f t="shared" si="10"/>
        <v>Poor</v>
      </c>
      <c r="I107" t="str">
        <f t="shared" si="11"/>
        <v>Medium Discount</v>
      </c>
    </row>
    <row r="108" spans="1:9" x14ac:dyDescent="0.25">
      <c r="A108" s="4" t="s">
        <v>107</v>
      </c>
      <c r="B108" s="3">
        <v>1190</v>
      </c>
      <c r="C108" s="3">
        <v>1810</v>
      </c>
      <c r="D108" s="3">
        <f t="shared" si="9"/>
        <v>620</v>
      </c>
      <c r="E108" s="15">
        <v>0.34</v>
      </c>
      <c r="F108" s="2"/>
      <c r="G108" s="5"/>
      <c r="H108" t="str">
        <f t="shared" si="10"/>
        <v>Poor</v>
      </c>
      <c r="I108" t="str">
        <f t="shared" si="11"/>
        <v>Low Discount</v>
      </c>
    </row>
    <row r="109" spans="1:9" x14ac:dyDescent="0.25">
      <c r="A109" s="4" t="s">
        <v>108</v>
      </c>
      <c r="B109" s="3">
        <v>1658</v>
      </c>
      <c r="C109" s="3">
        <v>1699</v>
      </c>
      <c r="D109" s="3">
        <f t="shared" si="9"/>
        <v>41</v>
      </c>
      <c r="E109" s="15">
        <v>0.02</v>
      </c>
      <c r="F109" s="2"/>
      <c r="G109" s="5"/>
      <c r="H109" t="str">
        <f t="shared" si="10"/>
        <v>Poor</v>
      </c>
      <c r="I109" t="str">
        <f t="shared" si="11"/>
        <v>Low Discount</v>
      </c>
    </row>
    <row r="110" spans="1:9" x14ac:dyDescent="0.25">
      <c r="A110" s="4" t="s">
        <v>109</v>
      </c>
      <c r="B110" s="3">
        <v>1768</v>
      </c>
      <c r="C110" s="3">
        <v>1799</v>
      </c>
      <c r="D110" s="3">
        <f t="shared" si="9"/>
        <v>31</v>
      </c>
      <c r="E110" s="15">
        <v>0.02</v>
      </c>
      <c r="F110" s="2"/>
      <c r="G110" s="5"/>
      <c r="H110" t="str">
        <f t="shared" si="10"/>
        <v>Poor</v>
      </c>
      <c r="I110" t="str">
        <f t="shared" si="11"/>
        <v>High Discount</v>
      </c>
    </row>
    <row r="111" spans="1:9" x14ac:dyDescent="0.25">
      <c r="A111" s="4" t="s">
        <v>110</v>
      </c>
      <c r="B111" s="3">
        <v>199</v>
      </c>
      <c r="C111" s="3">
        <v>553</v>
      </c>
      <c r="D111" s="3">
        <f t="shared" si="9"/>
        <v>354</v>
      </c>
      <c r="E111" s="15">
        <v>0.64</v>
      </c>
      <c r="F111" s="2"/>
      <c r="G111" s="5"/>
      <c r="H111" t="str">
        <f t="shared" si="10"/>
        <v>Poor</v>
      </c>
      <c r="I111" t="str">
        <f t="shared" si="11"/>
        <v>High Discount</v>
      </c>
    </row>
    <row r="112" spans="1:9" x14ac:dyDescent="0.25">
      <c r="A112" s="4" t="s">
        <v>111</v>
      </c>
      <c r="B112" s="3">
        <v>450</v>
      </c>
      <c r="C112" s="3">
        <v>900</v>
      </c>
      <c r="D112" s="3">
        <f t="shared" si="9"/>
        <v>450</v>
      </c>
      <c r="E112" s="15">
        <v>0.5</v>
      </c>
      <c r="F112" s="2">
        <v>1</v>
      </c>
      <c r="G112" s="5">
        <v>2</v>
      </c>
      <c r="H112" t="str">
        <f t="shared" si="10"/>
        <v>Poor</v>
      </c>
      <c r="I112" t="str">
        <f t="shared" si="11"/>
        <v>High Discount</v>
      </c>
    </row>
    <row r="113" spans="1:9" x14ac:dyDescent="0.25">
      <c r="A113" s="10" t="s">
        <v>112</v>
      </c>
      <c r="B113" s="11">
        <v>169</v>
      </c>
      <c r="C113" s="11">
        <v>320</v>
      </c>
      <c r="D113" s="11">
        <f t="shared" si="9"/>
        <v>151</v>
      </c>
      <c r="E113" s="16">
        <v>0.47</v>
      </c>
      <c r="F113" s="12"/>
      <c r="G113" s="13"/>
      <c r="H113" t="str">
        <f t="shared" si="10"/>
        <v>Poor</v>
      </c>
      <c r="I113" t="str">
        <f t="shared" si="11"/>
        <v>Low Discount</v>
      </c>
    </row>
  </sheetData>
  <conditionalFormatting sqref="A1:G113">
    <cfRule type="containsBlanks" dxfId="0" priority="1">
      <formula>LEN(TRIM(A1))=0</formula>
    </cfRule>
    <cfRule type="containsBlanks" priority="2">
      <formula>LEN(TRIM(A1))=0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76.5703125" customWidth="1"/>
    <col min="2" max="2" width="15.42578125" bestFit="1" customWidth="1"/>
  </cols>
  <sheetData>
    <row r="3" spans="1:2" x14ac:dyDescent="0.25">
      <c r="A3" s="18" t="s">
        <v>128</v>
      </c>
      <c r="B3" t="s">
        <v>130</v>
      </c>
    </row>
    <row r="4" spans="1:2" x14ac:dyDescent="0.25">
      <c r="A4" s="19" t="s">
        <v>84</v>
      </c>
      <c r="B4" s="20">
        <v>0.02</v>
      </c>
    </row>
    <row r="5" spans="1:2" x14ac:dyDescent="0.25">
      <c r="A5" s="19" t="s">
        <v>104</v>
      </c>
      <c r="B5" s="20">
        <v>0.01</v>
      </c>
    </row>
    <row r="6" spans="1:2" x14ac:dyDescent="0.25">
      <c r="A6" s="19" t="s">
        <v>54</v>
      </c>
      <c r="B6" s="20">
        <v>0.02</v>
      </c>
    </row>
    <row r="7" spans="1:2" x14ac:dyDescent="0.25">
      <c r="A7" s="19" t="s">
        <v>97</v>
      </c>
      <c r="B7" s="20">
        <v>0.02</v>
      </c>
    </row>
    <row r="8" spans="1:2" x14ac:dyDescent="0.25">
      <c r="A8" s="19" t="s">
        <v>47</v>
      </c>
      <c r="B8" s="20">
        <v>0.02</v>
      </c>
    </row>
    <row r="9" spans="1:2" x14ac:dyDescent="0.25">
      <c r="A9" s="19" t="s">
        <v>108</v>
      </c>
      <c r="B9" s="20">
        <v>0.02</v>
      </c>
    </row>
    <row r="10" spans="1:2" x14ac:dyDescent="0.25">
      <c r="A10" s="19" t="s">
        <v>109</v>
      </c>
      <c r="B10" s="20">
        <v>0.02</v>
      </c>
    </row>
    <row r="11" spans="1:2" x14ac:dyDescent="0.25">
      <c r="A11" s="19" t="s">
        <v>129</v>
      </c>
      <c r="B11" s="20">
        <v>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5" x14ac:dyDescent="0.25"/>
  <cols>
    <col min="1" max="1" width="13.140625" customWidth="1"/>
    <col min="2" max="2" width="27.7109375" customWidth="1"/>
    <col min="3" max="3" width="19" bestFit="1" customWidth="1"/>
  </cols>
  <sheetData>
    <row r="3" spans="1:2" x14ac:dyDescent="0.25">
      <c r="A3" s="18" t="s">
        <v>128</v>
      </c>
      <c r="B3" t="s">
        <v>137</v>
      </c>
    </row>
    <row r="4" spans="1:2" x14ac:dyDescent="0.25">
      <c r="A4" s="19" t="s">
        <v>131</v>
      </c>
      <c r="B4" s="20">
        <v>3</v>
      </c>
    </row>
    <row r="5" spans="1:2" x14ac:dyDescent="0.25">
      <c r="A5" s="19" t="s">
        <v>132</v>
      </c>
      <c r="B5" s="20">
        <v>18</v>
      </c>
    </row>
    <row r="6" spans="1:2" x14ac:dyDescent="0.25">
      <c r="A6" s="19" t="s">
        <v>133</v>
      </c>
      <c r="B6" s="20">
        <v>55</v>
      </c>
    </row>
    <row r="7" spans="1:2" x14ac:dyDescent="0.25">
      <c r="A7" s="19" t="s">
        <v>129</v>
      </c>
      <c r="B7" s="20">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B3" sqref="B3"/>
    </sheetView>
  </sheetViews>
  <sheetFormatPr defaultRowHeight="15" x14ac:dyDescent="0.25"/>
  <cols>
    <col min="1" max="1" width="16.7109375" customWidth="1"/>
    <col min="2" max="2" width="19" customWidth="1"/>
    <col min="3" max="3" width="17.7109375" customWidth="1"/>
  </cols>
  <sheetData>
    <row r="3" spans="1:3" x14ac:dyDescent="0.25">
      <c r="A3" s="18" t="s">
        <v>128</v>
      </c>
      <c r="B3" t="s">
        <v>138</v>
      </c>
      <c r="C3" t="s">
        <v>139</v>
      </c>
    </row>
    <row r="4" spans="1:3" x14ac:dyDescent="0.25">
      <c r="A4" s="19" t="s">
        <v>134</v>
      </c>
      <c r="B4" s="20">
        <v>0.34615384615384609</v>
      </c>
      <c r="C4" s="20">
        <v>2.3444444444444441</v>
      </c>
    </row>
    <row r="5" spans="1:3" x14ac:dyDescent="0.25">
      <c r="A5" s="19" t="s">
        <v>136</v>
      </c>
      <c r="B5" s="20">
        <v>0.39124999999999999</v>
      </c>
      <c r="C5" s="20"/>
    </row>
    <row r="6" spans="1:3" x14ac:dyDescent="0.25">
      <c r="A6" s="19" t="s">
        <v>135</v>
      </c>
      <c r="B6" s="20">
        <v>0.3666666666666667</v>
      </c>
      <c r="C6" s="20">
        <v>2.5333333333333337</v>
      </c>
    </row>
    <row r="7" spans="1:3" x14ac:dyDescent="0.25">
      <c r="A7" s="19" t="s">
        <v>129</v>
      </c>
      <c r="B7" s="20">
        <v>0.36059701492537305</v>
      </c>
      <c r="C7" s="20">
        <v>2.3916666666666666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9" sqref="C9"/>
    </sheetView>
  </sheetViews>
  <sheetFormatPr defaultRowHeight="15" x14ac:dyDescent="0.25"/>
  <cols>
    <col min="1" max="1" width="74" customWidth="1"/>
    <col min="2" max="2" width="15.42578125" bestFit="1" customWidth="1"/>
  </cols>
  <sheetData>
    <row r="3" spans="1:2" x14ac:dyDescent="0.25">
      <c r="A3" s="18" t="s">
        <v>128</v>
      </c>
      <c r="B3" t="s">
        <v>130</v>
      </c>
    </row>
    <row r="4" spans="1:2" x14ac:dyDescent="0.25">
      <c r="A4" s="19" t="s">
        <v>24</v>
      </c>
      <c r="B4" s="20">
        <v>0.53</v>
      </c>
    </row>
    <row r="5" spans="1:2" x14ac:dyDescent="0.25">
      <c r="A5" s="19" t="s">
        <v>64</v>
      </c>
      <c r="B5" s="20">
        <v>0.55000000000000004</v>
      </c>
    </row>
    <row r="6" spans="1:2" x14ac:dyDescent="0.25">
      <c r="A6" s="19" t="s">
        <v>110</v>
      </c>
      <c r="B6" s="20">
        <v>0.64</v>
      </c>
    </row>
    <row r="7" spans="1:2" x14ac:dyDescent="0.25">
      <c r="A7" s="19" t="s">
        <v>60</v>
      </c>
      <c r="B7" s="20">
        <v>0.98</v>
      </c>
    </row>
    <row r="8" spans="1:2" x14ac:dyDescent="0.25">
      <c r="A8" s="19" t="s">
        <v>40</v>
      </c>
      <c r="B8" s="20">
        <v>0.53</v>
      </c>
    </row>
    <row r="9" spans="1:2" x14ac:dyDescent="0.25">
      <c r="A9" s="19" t="s">
        <v>52</v>
      </c>
      <c r="B9" s="20">
        <v>1.1000000000000001</v>
      </c>
    </row>
    <row r="10" spans="1:2" x14ac:dyDescent="0.25">
      <c r="A10" s="19" t="s">
        <v>28</v>
      </c>
      <c r="B10" s="20">
        <v>0.54</v>
      </c>
    </row>
    <row r="11" spans="1:2" x14ac:dyDescent="0.25">
      <c r="A11" s="19" t="s">
        <v>12</v>
      </c>
      <c r="B11" s="20">
        <v>0.55000000000000004</v>
      </c>
    </row>
    <row r="12" spans="1:2" x14ac:dyDescent="0.25">
      <c r="A12" s="19" t="s">
        <v>63</v>
      </c>
      <c r="B12" s="20">
        <v>0.54</v>
      </c>
    </row>
    <row r="13" spans="1:2" x14ac:dyDescent="0.25">
      <c r="A13" s="19" t="s">
        <v>58</v>
      </c>
      <c r="B13" s="20">
        <v>1</v>
      </c>
    </row>
    <row r="14" spans="1:2" x14ac:dyDescent="0.25">
      <c r="A14" s="19" t="s">
        <v>129</v>
      </c>
      <c r="B14" s="20">
        <v>6.96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D22" workbookViewId="0">
      <selection activeCell="M40" sqref="M40"/>
    </sheetView>
  </sheetViews>
  <sheetFormatPr defaultRowHeight="15" x14ac:dyDescent="0.25"/>
  <cols>
    <col min="1" max="16384" width="9.140625" style="21"/>
  </cols>
  <sheetData>
    <row r="1" spans="6:6" ht="31.5" x14ac:dyDescent="0.5">
      <c r="F1" s="22" t="s">
        <v>143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7" sqref="B7"/>
    </sheetView>
  </sheetViews>
  <sheetFormatPr defaultRowHeight="15" x14ac:dyDescent="0.25"/>
  <cols>
    <col min="1" max="1" width="13.140625" bestFit="1" customWidth="1"/>
    <col min="2" max="2" width="15.7109375" bestFit="1" customWidth="1"/>
    <col min="18" max="18" width="9.140625" customWidth="1"/>
  </cols>
  <sheetData>
    <row r="3" spans="1:2" x14ac:dyDescent="0.25">
      <c r="A3" s="18" t="s">
        <v>128</v>
      </c>
      <c r="B3" t="s">
        <v>140</v>
      </c>
    </row>
    <row r="4" spans="1:2" x14ac:dyDescent="0.25">
      <c r="A4" s="19">
        <v>2</v>
      </c>
      <c r="B4" s="20">
        <v>1</v>
      </c>
    </row>
    <row r="5" spans="1:2" x14ac:dyDescent="0.25">
      <c r="A5" s="19">
        <v>2.1</v>
      </c>
      <c r="B5" s="20">
        <v>2</v>
      </c>
    </row>
    <row r="6" spans="1:2" x14ac:dyDescent="0.25">
      <c r="A6" s="19">
        <v>2.2000000000000002</v>
      </c>
      <c r="B6" s="20">
        <v>2</v>
      </c>
    </row>
    <row r="7" spans="1:2" x14ac:dyDescent="0.25">
      <c r="A7" s="19">
        <v>2.2999999999999998</v>
      </c>
      <c r="B7" s="20">
        <v>2</v>
      </c>
    </row>
    <row r="8" spans="1:2" x14ac:dyDescent="0.25">
      <c r="A8" s="19">
        <v>2.5</v>
      </c>
      <c r="B8" s="20">
        <v>1</v>
      </c>
    </row>
    <row r="9" spans="1:2" x14ac:dyDescent="0.25">
      <c r="A9" s="19">
        <v>2.6</v>
      </c>
      <c r="B9" s="20">
        <v>1</v>
      </c>
    </row>
    <row r="10" spans="1:2" x14ac:dyDescent="0.25">
      <c r="A10" s="19">
        <v>2.7</v>
      </c>
      <c r="B10" s="20">
        <v>1</v>
      </c>
    </row>
    <row r="11" spans="1:2" x14ac:dyDescent="0.25">
      <c r="A11" s="19">
        <v>2.8</v>
      </c>
      <c r="B11" s="20">
        <v>1</v>
      </c>
    </row>
    <row r="12" spans="1:2" x14ac:dyDescent="0.25">
      <c r="A12" s="19">
        <v>2.9</v>
      </c>
      <c r="B12" s="20">
        <v>1</v>
      </c>
    </row>
    <row r="13" spans="1:2" x14ac:dyDescent="0.25">
      <c r="A13" s="19">
        <v>3</v>
      </c>
      <c r="B13" s="20">
        <v>5</v>
      </c>
    </row>
    <row r="14" spans="1:2" x14ac:dyDescent="0.25">
      <c r="A14" s="19">
        <v>3.3</v>
      </c>
      <c r="B14" s="20">
        <v>1</v>
      </c>
    </row>
    <row r="15" spans="1:2" x14ac:dyDescent="0.25">
      <c r="A15" s="19">
        <v>3.8</v>
      </c>
      <c r="B15" s="20">
        <v>3</v>
      </c>
    </row>
    <row r="16" spans="1:2" x14ac:dyDescent="0.25">
      <c r="A16" s="19">
        <v>4</v>
      </c>
      <c r="B16" s="20">
        <v>4</v>
      </c>
    </row>
    <row r="17" spans="1:2" x14ac:dyDescent="0.25">
      <c r="A17" s="19">
        <v>4.0999999999999996</v>
      </c>
      <c r="B17" s="20">
        <v>3</v>
      </c>
    </row>
    <row r="18" spans="1:2" x14ac:dyDescent="0.25">
      <c r="A18" s="19">
        <v>4.2</v>
      </c>
      <c r="B18" s="20">
        <v>1</v>
      </c>
    </row>
    <row r="19" spans="1:2" x14ac:dyDescent="0.25">
      <c r="A19" s="19">
        <v>4.3</v>
      </c>
      <c r="B19" s="20">
        <v>4</v>
      </c>
    </row>
    <row r="20" spans="1:2" x14ac:dyDescent="0.25">
      <c r="A20" s="19">
        <v>4.4000000000000004</v>
      </c>
      <c r="B20" s="20">
        <v>1</v>
      </c>
    </row>
    <row r="21" spans="1:2" x14ac:dyDescent="0.25">
      <c r="A21" s="19">
        <v>4.5</v>
      </c>
      <c r="B21" s="20">
        <v>4</v>
      </c>
    </row>
    <row r="22" spans="1:2" x14ac:dyDescent="0.25">
      <c r="A22" s="19">
        <v>4.5999999999999996</v>
      </c>
      <c r="B22" s="20">
        <v>5</v>
      </c>
    </row>
    <row r="23" spans="1:2" x14ac:dyDescent="0.25">
      <c r="A23" s="19">
        <v>4.7</v>
      </c>
      <c r="B23" s="20">
        <v>4</v>
      </c>
    </row>
    <row r="24" spans="1:2" x14ac:dyDescent="0.25">
      <c r="A24" s="19">
        <v>4.8</v>
      </c>
      <c r="B24" s="20">
        <v>3</v>
      </c>
    </row>
    <row r="25" spans="1:2" x14ac:dyDescent="0.25">
      <c r="A25" s="19">
        <v>5</v>
      </c>
      <c r="B25" s="20">
        <v>7</v>
      </c>
    </row>
    <row r="26" spans="1:2" x14ac:dyDescent="0.25">
      <c r="A26" s="19" t="s">
        <v>129</v>
      </c>
      <c r="B26" s="20">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11" sqref="A11"/>
    </sheetView>
  </sheetViews>
  <sheetFormatPr defaultRowHeight="15" x14ac:dyDescent="0.25"/>
  <cols>
    <col min="1" max="1" width="74" customWidth="1"/>
    <col min="2" max="2" width="15.42578125" bestFit="1" customWidth="1"/>
    <col min="3" max="3" width="17.7109375" customWidth="1"/>
    <col min="4" max="4" width="14.28515625" customWidth="1"/>
  </cols>
  <sheetData>
    <row r="3" spans="1:4" x14ac:dyDescent="0.25">
      <c r="A3" s="18" t="s">
        <v>128</v>
      </c>
      <c r="B3" t="s">
        <v>144</v>
      </c>
      <c r="C3" t="s">
        <v>139</v>
      </c>
      <c r="D3" t="s">
        <v>145</v>
      </c>
    </row>
    <row r="4" spans="1:4" x14ac:dyDescent="0.25">
      <c r="A4" s="19" t="s">
        <v>24</v>
      </c>
      <c r="B4" s="20">
        <v>0.53</v>
      </c>
      <c r="C4" s="20">
        <v>3.3</v>
      </c>
      <c r="D4" s="20">
        <v>13</v>
      </c>
    </row>
    <row r="5" spans="1:4" x14ac:dyDescent="0.25">
      <c r="A5" s="19" t="s">
        <v>64</v>
      </c>
      <c r="B5" s="20">
        <v>0.55000000000000004</v>
      </c>
      <c r="C5" s="20">
        <v>2.1</v>
      </c>
      <c r="D5" s="20">
        <v>13</v>
      </c>
    </row>
    <row r="6" spans="1:4" x14ac:dyDescent="0.25">
      <c r="A6" s="19" t="s">
        <v>110</v>
      </c>
      <c r="B6" s="20">
        <v>0.64</v>
      </c>
      <c r="C6" s="20"/>
      <c r="D6" s="20"/>
    </row>
    <row r="7" spans="1:4" x14ac:dyDescent="0.25">
      <c r="A7" s="19" t="s">
        <v>40</v>
      </c>
      <c r="B7" s="20">
        <v>0.53</v>
      </c>
      <c r="C7" s="20">
        <v>5</v>
      </c>
      <c r="D7" s="20">
        <v>2</v>
      </c>
    </row>
    <row r="8" spans="1:4" x14ac:dyDescent="0.25">
      <c r="A8" s="19" t="s">
        <v>52</v>
      </c>
      <c r="B8" s="20">
        <v>0.61</v>
      </c>
      <c r="C8" s="20"/>
      <c r="D8" s="20"/>
    </row>
    <row r="9" spans="1:4" x14ac:dyDescent="0.25">
      <c r="A9" s="19" t="s">
        <v>34</v>
      </c>
      <c r="B9" s="20">
        <v>0.52</v>
      </c>
      <c r="C9" s="20">
        <v>4.3</v>
      </c>
      <c r="D9" s="20">
        <v>9</v>
      </c>
    </row>
    <row r="10" spans="1:4" x14ac:dyDescent="0.25">
      <c r="A10" s="19" t="s">
        <v>66</v>
      </c>
      <c r="B10" s="20">
        <v>0.52</v>
      </c>
      <c r="C10" s="20">
        <v>2.7</v>
      </c>
      <c r="D10" s="20">
        <v>15</v>
      </c>
    </row>
    <row r="11" spans="1:4" x14ac:dyDescent="0.25">
      <c r="A11" s="19" t="s">
        <v>28</v>
      </c>
      <c r="B11" s="20">
        <v>0.54</v>
      </c>
      <c r="C11" s="20">
        <v>4.3</v>
      </c>
      <c r="D11" s="20">
        <v>7</v>
      </c>
    </row>
    <row r="12" spans="1:4" x14ac:dyDescent="0.25">
      <c r="A12" s="19" t="s">
        <v>12</v>
      </c>
      <c r="B12" s="20">
        <v>0.55000000000000004</v>
      </c>
      <c r="C12" s="20">
        <v>4.8</v>
      </c>
      <c r="D12" s="20">
        <v>5</v>
      </c>
    </row>
    <row r="13" spans="1:4" x14ac:dyDescent="0.25">
      <c r="A13" s="19" t="s">
        <v>63</v>
      </c>
      <c r="B13" s="20">
        <v>0.54</v>
      </c>
      <c r="C13" s="20">
        <v>3</v>
      </c>
      <c r="D13" s="20">
        <v>10</v>
      </c>
    </row>
    <row r="14" spans="1:4" x14ac:dyDescent="0.25">
      <c r="A14" s="19" t="s">
        <v>58</v>
      </c>
      <c r="B14" s="20">
        <v>0.55000000000000004</v>
      </c>
      <c r="C14" s="20"/>
      <c r="D14" s="20"/>
    </row>
    <row r="15" spans="1:4" x14ac:dyDescent="0.25">
      <c r="A15" s="19" t="s">
        <v>129</v>
      </c>
      <c r="B15" s="20">
        <v>0.64</v>
      </c>
      <c r="C15" s="20">
        <v>3.6875</v>
      </c>
      <c r="D15" s="20">
        <v>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H3" sqref="H3"/>
    </sheetView>
  </sheetViews>
  <sheetFormatPr defaultRowHeight="15" x14ac:dyDescent="0.25"/>
  <cols>
    <col min="1" max="1" width="16.7109375" customWidth="1"/>
    <col min="2" max="2" width="19" bestFit="1" customWidth="1"/>
    <col min="3" max="3" width="17.85546875" bestFit="1" customWidth="1"/>
  </cols>
  <sheetData>
    <row r="3" spans="1:3" x14ac:dyDescent="0.25">
      <c r="A3" s="18" t="s">
        <v>128</v>
      </c>
      <c r="B3" t="s">
        <v>138</v>
      </c>
      <c r="C3" t="s">
        <v>146</v>
      </c>
    </row>
    <row r="4" spans="1:3" x14ac:dyDescent="0.25">
      <c r="A4" s="19" t="s">
        <v>134</v>
      </c>
      <c r="B4" s="20">
        <v>0.36661290322580636</v>
      </c>
      <c r="C4" s="20">
        <v>10.6875</v>
      </c>
    </row>
    <row r="5" spans="1:3" x14ac:dyDescent="0.25">
      <c r="A5" s="19" t="s">
        <v>136</v>
      </c>
      <c r="B5" s="20">
        <v>0.38736842105263158</v>
      </c>
      <c r="C5" s="20">
        <v>19</v>
      </c>
    </row>
    <row r="6" spans="1:3" x14ac:dyDescent="0.25">
      <c r="A6" s="19" t="s">
        <v>135</v>
      </c>
      <c r="B6" s="20">
        <v>0.35806451612903217</v>
      </c>
      <c r="C6" s="20">
        <v>14.727272727272727</v>
      </c>
    </row>
    <row r="7" spans="1:3" x14ac:dyDescent="0.25">
      <c r="A7" s="19" t="s">
        <v>129</v>
      </c>
      <c r="B7" s="20">
        <v>0.36776785714285726</v>
      </c>
      <c r="C7" s="20">
        <v>12.684210526315789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Highest Discounts</vt:lpstr>
      <vt:lpstr>Least Discounts</vt:lpstr>
      <vt:lpstr>DiscountPercentage</vt:lpstr>
      <vt:lpstr>Discount(Ratings)</vt:lpstr>
      <vt:lpstr>HighestDiscounts(Top10)</vt:lpstr>
      <vt:lpstr>PRODUCT PERFORMANCE DASHBOARD</vt:lpstr>
      <vt:lpstr>ReviewCount</vt:lpstr>
      <vt:lpstr>Discount_and_Reviews</vt:lpstr>
      <vt:lpstr>Discount&amp;Review</vt:lpstr>
      <vt:lpstr>Lowest Discounts</vt:lpstr>
      <vt:lpstr>Excel_Project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dc:creator>
  <cp:lastModifiedBy>CH</cp:lastModifiedBy>
  <dcterms:created xsi:type="dcterms:W3CDTF">2025-06-13T21:43:13Z</dcterms:created>
  <dcterms:modified xsi:type="dcterms:W3CDTF">2025-06-13T23:47:43Z</dcterms:modified>
</cp:coreProperties>
</file>