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<sst xmlns="http://schemas.openxmlformats.org/spreadsheetml/2006/main" count="1164" uniqueCount="529">
  <si>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</si>
  <si>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</si>
  <si>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</si>
  <si>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</si>
  <si>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</si>
  <si>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</si>
  <si>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</si>
  <si>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</si>
  <si>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</si>
  <si>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</si>
  <si>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</si>
  <si>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</si>
  <si>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</si>
  <si>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</si>
  <si>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</si>
  <si>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</si>
  <si>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</si>
  <si>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</si>
  <si>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</si>
  <si>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</si>
  <si>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</si>
  <si>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</si>
  <si>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</si>
  <si>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</si>
  <si>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</si>
  <si>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</si>
  <si>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</si>
  <si>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</si>
  <si>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</si>
  <si>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</si>
  <si>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</si>
  <si>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</si>
  <si>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</si>
  <si>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</si>
  <si>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</si>
  <si>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</si>
  <si>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</si>
  <si>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</si>
  <si>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</si>
  <si>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</si>
  <si>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</si>
  <si>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</si>
  <si>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</si>
  <si>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</si>
  <si>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</si>
  <si>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</si>
  <si>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</si>
  <si>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</si>
  <si>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</si>
  <si>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</si>
  <si>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</si>
  <si>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</si>
  <si>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</si>
  <si>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</si>
  <si>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</si>
  <si>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</si>
  <si>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</si>
  <si>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</si>
  <si>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</si>
  <si>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</si>
  <si>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</si>
  <si>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</si>
  <si>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</si>
  <si>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</si>
  <si>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</si>
  <si>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</si>
  <si>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</si>
  <si>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</si>
  <si>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</si>
  <si>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</si>
  <si>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</si>
  <si>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</si>
  <si>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</si>
  <si>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</si>
  <si>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</si>
  <si>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</si>
  <si>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</si>
  <si>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</si>
  <si>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</si>
  <si>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</si>
  <si>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</si>
  <si>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</si>
  <si>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</si>
  <si>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</si>
  <si>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</si>
  <si>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</si>
  <si>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</si>
  <si>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</si>
  <si>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</si>
  <si>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</si>
  <si>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</si>
  <si>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</si>
  <si>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</si>
  <si>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</si>
  <si>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</si>
  <si>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</si>
  <si>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</si>
  <si>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</si>
  <si>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</si>
  <si>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</si>
  <si>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</si>
  <si>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</si>
  <si>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</si>
  <si>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</si>
  <si>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</si>
  <si>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</si>
  <si>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</si>
  <si>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</si>
  <si>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</si>
  <si>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</si>
  <si>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</si>
  <si>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</si>
  <si>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</si>
  <si>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</si>
  <si>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</si>
  <si>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</si>
  <si>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</si>
  <si>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</si>
  <si>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</si>
  <si>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</si>
  <si>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</si>
  <si>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</si>
  <si>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</si>
  <si>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</si>
  <si>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</si>
  <si>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</si>
  <si>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</si>
  <si>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</si>
  <si>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</si>
  <si>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</si>
  <si>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</si>
  <si>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</si>
  <si>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</si>
  <si>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</si>
  <si>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</si>
  <si>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</si>
  <si>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</si>
  <si>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</si>
  <si>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</si>
  <si>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</si>
  <si>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</si>
  <si>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</si>
  <si>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</si>
  <si>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</si>
  <si>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</si>
  <si>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</si>
  <si>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</si>
  <si>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</si>
  <si>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</si>
  <si>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</si>
  <si>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</si>
  <si>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</si>
  <si>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</si>
  <si>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</si>
  <si>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</si>
  <si>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</si>
  <si>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</si>
  <si>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</si>
  <si>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</si>
  <si>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</si>
  <si>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</si>
  <si>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</si>
  <si>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</si>
  <si>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</si>
  <si>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</si>
  <si>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</si>
  <si>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</si>
  <si>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</si>
  <si>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</si>
  <si>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</si>
  <si>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</si>
  <si>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</si>
  <si>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</si>
  <si>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</si>
  <si>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</si>
  <si>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</si>
  <si>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</si>
  <si>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</si>
  <si>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</si>
  <si>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</si>
  <si>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</si>
  <si>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</si>
  <si>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</si>
  <si>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</si>
  <si>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</si>
  <si>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</si>
  <si>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</si>
  <si>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</si>
  <si>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</si>
  <si>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</si>
  <si>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</si>
  <si>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</si>
  <si>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</si>
  <si>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</si>
  <si>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</si>
  <si>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</si>
  <si>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</si>
  <si>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</si>
  <si>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</si>
  <si>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</si>
  <si>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</si>
  <si>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</si>
  <si>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</si>
  <si>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</si>
  <si>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</si>
  <si>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</si>
  <si>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</si>
  <si>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</si>
  <si>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</si>
  <si>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</si>
  <si>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</si>
  <si>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</si>
  <si>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</si>
  <si>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</si>
  <si>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</si>
  <si>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</si>
  <si>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</si>
  <si>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</si>
  <si>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</si>
  <si>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</si>
  <si>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</si>
  <si>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</si>
  <si>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</si>
  <si>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</si>
  <si>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</si>
  <si>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</si>
  <si>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</si>
  <si>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</si>
  <si>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</si>
  <si>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</si>
  <si>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</si>
  <si>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</si>
  <si>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</si>
  <si>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</si>
  <si>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</si>
  <si>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</si>
  <si>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</si>
  <si>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</si>
  <si>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</si>
  <si>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</si>
  <si>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</si>
  <si>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</si>
  <si>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</si>
  <si>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</si>
  <si>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</si>
  <si>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</si>
  <si>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</si>
  <si>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</si>
  <si>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</si>
  <si>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</si>
  <si>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</si>
  <si>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</si>
  <si>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</si>
  <si>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</si>
  <si>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</si>
  <si>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</si>
  <si>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</si>
  <si>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</si>
  <si>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</si>
  <si>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</si>
  <si>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</si>
  <si>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</si>
  <si>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</si>
  <si>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</si>
  <si>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</si>
  <si>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</si>
  <si>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</si>
  <si>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</si>
  <si>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</si>
  <si>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</si>
  <si>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</si>
  <si>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</si>
  <si>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</si>
  <si>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</si>
  <si>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</si>
  <si>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</si>
  <si>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</si>
  <si>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</si>
  <si>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</si>
  <si>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</si>
  <si>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</si>
  <si>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</si>
  <si>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</si>
  <si>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</si>
  <si>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</si>
  <si>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</si>
  <si>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</si>
  <si>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</si>
  <si>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</si>
  <si>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</si>
  <si>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</si>
  <si>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</si>
  <si>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</si>
  <si>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</si>
  <si>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</si>
  <si>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</si>
  <si>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</si>
  <si>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</si>
  <si>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</si>
  <si>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</si>
  <si>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</si>
  <si>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</si>
  <si>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</si>
  <si>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</si>
  <si>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</si>
  <si>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</si>
  <si>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</si>
  <si>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</si>
  <si>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</si>
  <si>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</si>
  <si>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</si>
  <si>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</si>
  <si>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</si>
  <si>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</si>
  <si>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</si>
  <si>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</si>
  <si>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</si>
  <si>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</si>
  <si>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</si>
  <si>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</si>
  <si>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</si>
  <si>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</si>
  <si>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</si>
  <si>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</si>
  <si>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</si>
  <si>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</si>
  <si>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</si>
  <si>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</si>
  <si>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</si>
  <si>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</si>
  <si>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</si>
  <si>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</si>
  <si>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</si>
  <si>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</si>
  <si>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</si>
  <si>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</si>
  <si>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</si>
  <si>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</si>
  <si>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</si>
  <si>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</si>
  <si>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</si>
  <si>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</si>
  <si>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</si>
  <si>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</si>
  <si>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</si>
  <si>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</si>
  <si>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</si>
  <si>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</si>
  <si>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</si>
  <si>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</si>
  <si>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</si>
  <si>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</si>
  <si>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</si>
  <si>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</si>
  <si>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</si>
  <si>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</si>
  <si>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</si>
  <si>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</si>
  <si>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</si>
  <si>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</si>
  <si>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</si>
  <si>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</si>
  <si>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</si>
  <si>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</si>
  <si>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</si>
  <si>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</si>
  <si>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</si>
  <si>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</si>
  <si>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</si>
  <si>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</si>
  <si>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</si>
  <si>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</si>
  <si>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</si>
  <si>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</si>
  <si>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</si>
  <si>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</si>
  <si>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</si>
  <si>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</si>
  <si>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</si>
  <si>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</si>
  <si>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</si>
  <si>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</si>
  <si>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</si>
  <si>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</si>
  <si>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</si>
  <si>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</si>
  <si>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</si>
  <si>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</si>
  <si>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</si>
  <si>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</si>
  <si>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</si>
  <si>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</si>
  <si>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</si>
  <si>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</si>
  <si>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</si>
  <si>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</si>
  <si>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</si>
  <si>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</si>
  <si>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</si>
  <si>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</si>
  <si>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</si>
  <si>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</si>
  <si>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</si>
  <si>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</si>
  <si>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</si>
  <si>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</si>
  <si>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</si>
  <si>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</si>
  <si>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</si>
  <si>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</si>
  <si>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</si>
  <si>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</si>
  <si>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</si>
  <si>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</si>
  <si>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</si>
  <si>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</si>
  <si>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</si>
  <si>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</si>
  <si>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</si>
  <si>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</si>
  <si>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</si>
  <si>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</si>
  <si>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</si>
  <si>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</si>
  <si>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</si>
  <si>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</si>
  <si>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</si>
  <si>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</si>
  <si>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</si>
  <si>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</si>
  <si>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</si>
  <si>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</si>
  <si>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</si>
  <si>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</si>
  <si>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</si>
  <si>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</si>
  <si>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</si>
  <si>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</si>
  <si>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</si>
  <si>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</si>
  <si>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</si>
  <si>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</si>
  <si>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</si>
  <si>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/>
  </si>
  <si>
    <t>24/03/2021</t>
  </si>
  <si>
    <t>third</t>
  </si>
  <si>
    <t>Access Bank</t>
  </si>
  <si>
    <t>200</t>
  </si>
  <si>
    <t>30/03/2021</t>
  </si>
  <si>
    <t>GTBANK</t>
  </si>
  <si>
    <t>100</t>
  </si>
  <si>
    <t>29/03/2021</t>
  </si>
  <si>
    <t>0.2</t>
  </si>
  <si>
    <t>Accessbank</t>
  </si>
  <si>
    <t>00014</t>
  </si>
  <si>
    <t>22/03/2021</t>
  </si>
  <si>
    <t>0.6</t>
  </si>
  <si>
    <t>Gtbank</t>
  </si>
  <si>
    <t>00013</t>
  </si>
  <si>
    <t>0014</t>
  </si>
  <si>
    <t>01/03/2021</t>
  </si>
  <si>
    <t>11/03/2021</t>
  </si>
  <si>
    <t>first</t>
  </si>
  <si>
    <t>3.0</t>
  </si>
  <si>
    <t>Fcmb</t>
  </si>
  <si>
    <t>00015</t>
  </si>
  <si>
    <t>UBA banks</t>
  </si>
  <si>
    <t>10001</t>
  </si>
  <si>
    <t>Wema bank</t>
  </si>
  <si>
    <t>10002</t>
  </si>
  <si>
    <t>02/03/2021</t>
  </si>
  <si>
    <t>Gtb</t>
  </si>
  <si>
    <t>1010</t>
  </si>
  <si>
    <t>03/03/2021</t>
  </si>
  <si>
    <t>second</t>
  </si>
  <si>
    <t>zenith</t>
  </si>
  <si>
    <t>1020</t>
  </si>
  <si>
    <t>true</t>
  </si>
  <si>
    <t>Kayode Ipentan</t>
  </si>
  <si>
    <t>THIRD</t>
  </si>
  <si>
    <t>Samuel Unachukwu</t>
  </si>
  <si>
    <t>Second</t>
  </si>
  <si>
    <t>Roland Shile</t>
  </si>
  <si>
    <t>Saving</t>
  </si>
  <si>
    <t>Business</t>
  </si>
  <si>
    <t>unique deposit</t>
  </si>
  <si>
    <t>VOLUNTARY SAVINGS- CORPORATE</t>
  </si>
  <si>
    <t>VOLUNTARY SAVINGS-CLUB/ASSOCIATIONS</t>
  </si>
  <si>
    <t>VOLUNTARY SAVINGS - AMJU STAFFt</t>
  </si>
  <si>
    <t>4</t>
  </si>
  <si>
    <t>JAMES BANK</t>
  </si>
  <si>
    <t>996</t>
  </si>
  <si>
    <t>3</t>
  </si>
  <si>
    <t>5</t>
  </si>
  <si>
    <t>Sterling BANK</t>
  </si>
  <si>
    <t>Ster10321</t>
  </si>
  <si>
    <t>first term</t>
  </si>
  <si>
    <t>4000</t>
  </si>
  <si>
    <t>DevvBanK</t>
  </si>
  <si>
    <t>1000</t>
  </si>
  <si>
    <t>DevBanK55</t>
  </si>
  <si>
    <t>2000</t>
  </si>
  <si>
    <t>DevBanK</t>
  </si>
  <si>
    <t>3000</t>
  </si>
  <si>
    <t>neptunebank</t>
  </si>
  <si>
    <t>fifth</t>
  </si>
  <si>
    <t>AccBank</t>
  </si>
  <si>
    <t>6</t>
  </si>
  <si>
    <t>MD2007</t>
  </si>
  <si>
    <t>Nigeria</t>
  </si>
  <si>
    <t>Sterling</t>
  </si>
  <si>
    <t>Canada</t>
  </si>
  <si>
    <t>fourth</t>
  </si>
  <si>
    <t>MD2020</t>
  </si>
  <si>
    <t>Ukraine</t>
  </si>
  <si>
    <t>diamond</t>
  </si>
  <si>
    <t>USA</t>
  </si>
  <si>
    <t>Suya Fish</t>
  </si>
  <si>
    <t>Japan</t>
  </si>
  <si>
    <t>England</t>
  </si>
  <si>
    <t>neptune bank</t>
  </si>
  <si>
    <t>uba bank</t>
  </si>
  <si>
    <t>access bank</t>
  </si>
  <si>
    <t>neptune microfinance</t>
  </si>
  <si>
    <t>jamaica</t>
  </si>
  <si>
    <t>business</t>
  </si>
  <si>
    <t>Mali</t>
  </si>
  <si>
    <t>learn</t>
  </si>
  <si>
    <t>Masters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</si>
</sst>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3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true"/>
    <col min="2" max="2" customWidth="true" style="1" width="11.5703125" collapsed="true"/>
    <col min="3" max="3" customWidth="true" style="1" width="40.7109375" collapsed="true"/>
    <col min="4" max="4" customWidth="true" style="2" width="18.42578125" collapsed="true"/>
    <col min="5" max="5" customWidth="true" style="1" width="19.28515625" collapsed="true"/>
    <col min="6" max="6" customWidth="true" style="1" width="17.140625" collapsed="true"/>
    <col min="7" max="7" style="1" width="9.140625" collapsed="true"/>
    <col min="8" max="8" customWidth="true" style="1" width="13.5703125" collapsed="true"/>
    <col min="9" max="257" style="1" width="9.140625" collapsed="tru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 t="n">
        <v>18.0</v>
      </c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 t="n">
        <v>19.0</v>
      </c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</c>
      <c r="F17" s="41">
        <f>E17</f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</c>
      <c r="E20" s="40">
        <f>D20</f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 t="n">
        <v>0.0</v>
      </c>
      <c r="E27" s="40">
        <f>D27</f>
      </c>
      <c r="F27" s="41">
        <f>E27</f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 t="n">
        <v>43.0</v>
      </c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 t="n">
        <v>7.0</v>
      </c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 t="n">
        <v>9.0</v>
      </c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</c>
      <c r="F33" s="41">
        <f>E33</f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 t="n">
        <v>45.0</v>
      </c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 t="n">
        <v>3.0</v>
      </c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 t="n">
        <v>4.0</v>
      </c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 t="n">
        <v>32.0</v>
      </c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 t="n">
        <v>23.0</v>
      </c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'711'!D20</f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E42-E45</f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 t="n">
        <v>2.0</v>
      </c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E58-E59</f>
      </c>
      <c r="F50" s="41">
        <f>E50</f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 t="n">
        <v>7.0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 t="n">
        <v>64.0</v>
      </c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 t="n">
        <v>89.0</v>
      </c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 t="n">
        <v>466.0</v>
      </c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 t="n">
        <v>43.0</v>
      </c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 t="n">
        <v>23.0</v>
      </c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</c>
      <c r="F58" s="37"/>
    </row>
    <row r="59" spans="1:6" x14ac:dyDescent="0.25">
      <c r="A59" s="32">
        <v>10980</v>
      </c>
      <c r="B59" s="60" t="s">
        <v>63</v>
      </c>
      <c r="C59" s="61"/>
      <c r="D59" s="35" t="n">
        <v>8.0</v>
      </c>
      <c r="E59" s="40">
        <f>D59</f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 t="n">
        <v>2.0</v>
      </c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 t="n">
        <v>23.0</v>
      </c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 t="n">
        <v>5.0</v>
      </c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 t="n">
        <v>4.0</v>
      </c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D65:D69</f>
      </c>
      <c r="F70" s="41">
        <f>E70</f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D72:D73</f>
      </c>
      <c r="F74" s="41">
        <f>E74</f>
      </c>
    </row>
    <row r="75" spans="1:8" x14ac:dyDescent="0.25">
      <c r="A75" s="49">
        <v>20450</v>
      </c>
      <c r="B75" s="52" t="s">
        <v>78</v>
      </c>
      <c r="C75" s="52"/>
      <c r="D75" s="48">
        <f>'451'!G22</f>
      </c>
      <c r="E75" s="40">
        <f>D75</f>
      </c>
      <c r="F75" s="41">
        <f>E75</f>
      </c>
    </row>
    <row r="76" spans="1:8" x14ac:dyDescent="0.25">
      <c r="A76" s="49">
        <v>20500</v>
      </c>
      <c r="B76" s="52" t="s">
        <v>79</v>
      </c>
      <c r="C76" s="52"/>
      <c r="D76" s="48">
        <f>'501'!D26</f>
      </c>
      <c r="E76" s="40">
        <f>D76</f>
      </c>
      <c r="F76" s="41">
        <f>E76</f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 t="n">
        <v>5.0</v>
      </c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 t="n">
        <v>6.0</v>
      </c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 t="n">
        <v>78.0</v>
      </c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</c>
      <c r="F83" s="41">
        <f>E83</f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 t="n">
        <v>78.0</v>
      </c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 t="n">
        <v>67.0</v>
      </c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</c>
      <c r="F87" s="41">
        <f>E87</f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 t="n">
        <v>7.0</v>
      </c>
      <c r="E89" s="40">
        <f>D89</f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 t="n">
        <v>8.0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 t="n">
        <v>667.0</v>
      </c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 t="n">
        <v>56.0</v>
      </c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 t="n">
        <v>9.0</v>
      </c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 t="n">
        <v>6.0</v>
      </c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 t="n">
        <v>32.0</v>
      </c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 t="n">
        <v>3.0</v>
      </c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 t="n">
        <v>78.0</v>
      </c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true"/>
    <col min="2" max="2" customWidth="true" style="104" width="22.0" collapsed="true"/>
    <col min="3" max="3" customWidth="true" style="104" width="21.7109375" collapsed="true"/>
    <col min="4" max="4" customWidth="true" style="104" width="16.140625" collapsed="true"/>
    <col min="5" max="5" customWidth="true" style="104" width="15.85546875" collapsed="true"/>
    <col min="6" max="6" customWidth="true" style="104" width="14.0" collapsed="true"/>
    <col min="7" max="9" style="104" width="9.140625" collapsed="true"/>
    <col min="10" max="10" customWidth="true" style="104" width="10.140625" collapsed="true"/>
    <col min="11" max="257" style="104" width="9.140625" collapsed="tru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 t="n">
        <v>0.0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</c>
      <c r="E18" s="157"/>
    </row>
    <row r="19" spans="1:6" x14ac:dyDescent="0.25">
      <c r="A19" s="362"/>
      <c r="B19" s="671" t="s">
        <v>253</v>
      </c>
      <c r="C19" s="671"/>
      <c r="D19" s="363">
        <f>'771'!H15</f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true"/>
    <col min="2" max="2" customWidth="true" style="366" width="18.7109375" collapsed="true"/>
    <col min="3" max="3" customWidth="true" style="98" width="34.42578125" collapsed="true"/>
    <col min="4" max="4" customWidth="true" style="367" width="14.85546875" collapsed="true"/>
    <col min="5" max="5" customWidth="true" style="367" width="12.7109375" collapsed="true"/>
    <col min="6" max="6" customWidth="true" style="368" width="12.28515625" collapsed="true"/>
    <col min="7" max="7" customWidth="true" style="368" width="12.42578125" collapsed="true"/>
    <col min="8" max="8" customWidth="true" style="368" width="11.42578125" collapsed="true"/>
    <col min="9" max="9" customWidth="true" style="369" width="12.42578125" collapsed="true"/>
    <col min="10" max="10" customWidth="true" style="370" width="12.85546875" collapsed="true"/>
    <col min="11" max="11" customWidth="true" style="370" width="10.5703125" collapsed="true"/>
    <col min="12" max="12" customWidth="true" style="370" width="10.28515625" collapsed="true"/>
    <col min="13" max="13" customWidth="true" style="370" width="10.0" collapsed="true"/>
    <col min="14" max="14" customWidth="true" style="371" width="15.28515625" collapsed="true"/>
    <col min="15" max="15" customWidth="true" style="98" width="14.85546875" collapsed="true"/>
    <col min="16" max="257" style="98" width="9.140625" collapsed="tru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 ref="F15:N15" si="0" t="shared">SUM(F20:F65281)</f>
        <v>0</v>
      </c>
      <c r="G15" s="382">
        <f si="0" t="shared"/>
        <v>0</v>
      </c>
      <c r="H15" s="382">
        <f si="0" t="shared"/>
        <v>0</v>
      </c>
      <c r="I15" s="382">
        <f si="0" t="shared"/>
        <v>0</v>
      </c>
      <c r="J15" s="382">
        <f si="0" t="shared"/>
        <v>0</v>
      </c>
      <c r="K15" s="382">
        <f si="0" t="shared"/>
        <v>0</v>
      </c>
      <c r="L15" s="382">
        <f si="0" t="shared"/>
        <v>0</v>
      </c>
      <c r="M15" s="382">
        <f si="0" t="shared"/>
        <v>0</v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/>
      <c r="C20" s="393"/>
      <c r="D20" s="394"/>
      <c r="E20" s="237"/>
      <c r="F20" s="395"/>
      <c r="G20" s="396"/>
      <c r="H20" s="396"/>
      <c r="I20" s="397">
        <f ref="I20:I51" si="1" t="shared">G20+H20</f>
        <v>0</v>
      </c>
      <c r="J20" s="398"/>
      <c r="K20" s="398"/>
      <c r="L20" s="398"/>
      <c r="M20" s="398"/>
      <c r="N20" s="399">
        <f ref="N20:N51" si="2" t="shared">(0.05*J20)+(0.2*K20)+(0.5*L20)+M20</f>
        <v>0</v>
      </c>
      <c r="O20" s="400"/>
    </row>
    <row r="21" spans="1:15" x14ac:dyDescent="0.25">
      <c r="A21" s="401"/>
      <c r="B21" s="402"/>
      <c r="C21" s="403"/>
      <c r="D21" s="404"/>
      <c r="E21" s="404"/>
      <c r="F21" s="405"/>
      <c r="G21" s="405"/>
      <c r="H21" s="405"/>
      <c r="I21" s="406">
        <f si="1" t="shared"/>
        <v>0</v>
      </c>
      <c r="J21" s="407"/>
      <c r="K21" s="407"/>
      <c r="L21" s="407"/>
      <c r="M21" s="407"/>
      <c r="N21" s="408">
        <f si="2" t="shared"/>
        <v>0</v>
      </c>
      <c r="O21" s="409"/>
    </row>
    <row r="22" spans="1:15" x14ac:dyDescent="0.25">
      <c r="A22" s="401"/>
      <c r="B22" s="402"/>
      <c r="C22" s="403"/>
      <c r="D22" s="404"/>
      <c r="E22" s="404"/>
      <c r="F22" s="405"/>
      <c r="G22" s="405"/>
      <c r="H22" s="405"/>
      <c r="I22" s="406">
        <f si="1" t="shared"/>
        <v>0</v>
      </c>
      <c r="J22" s="407"/>
      <c r="K22" s="407"/>
      <c r="L22" s="407"/>
      <c r="M22" s="407"/>
      <c r="N22" s="408">
        <f si="2" t="shared"/>
        <v>0</v>
      </c>
      <c r="O22" s="409"/>
    </row>
    <row r="23" spans="1:15" x14ac:dyDescent="0.25">
      <c r="A23" s="401"/>
      <c r="B23" s="402"/>
      <c r="C23" s="403"/>
      <c r="D23" s="404"/>
      <c r="E23" s="404"/>
      <c r="F23" s="405"/>
      <c r="G23" s="405"/>
      <c r="H23" s="405"/>
      <c r="I23" s="406">
        <f si="1" t="shared"/>
        <v>0</v>
      </c>
      <c r="J23" s="407"/>
      <c r="K23" s="407"/>
      <c r="L23" s="407"/>
      <c r="M23" s="407"/>
      <c r="N23" s="408">
        <f si="2" t="shared"/>
        <v>0</v>
      </c>
      <c r="O23" s="409"/>
    </row>
    <row r="24" spans="1:15" x14ac:dyDescent="0.25">
      <c r="A24" s="401"/>
      <c r="B24" s="402"/>
      <c r="C24" s="403"/>
      <c r="D24" s="404"/>
      <c r="E24" s="404"/>
      <c r="F24" s="405"/>
      <c r="G24" s="405"/>
      <c r="H24" s="405"/>
      <c r="I24" s="406">
        <f si="1" t="shared"/>
        <v>0</v>
      </c>
      <c r="J24" s="407"/>
      <c r="K24" s="407"/>
      <c r="L24" s="407"/>
      <c r="M24" s="407"/>
      <c r="N24" s="408">
        <f si="2" t="shared"/>
        <v>0</v>
      </c>
      <c r="O24" s="409"/>
    </row>
    <row r="25" spans="1:15" x14ac:dyDescent="0.25">
      <c r="A25" s="401"/>
      <c r="B25" s="402"/>
      <c r="C25" s="403"/>
      <c r="D25" s="404"/>
      <c r="E25" s="404"/>
      <c r="F25" s="405"/>
      <c r="G25" s="405"/>
      <c r="H25" s="405"/>
      <c r="I25" s="406">
        <f si="1" t="shared"/>
        <v>0</v>
      </c>
      <c r="J25" s="407"/>
      <c r="K25" s="407"/>
      <c r="L25" s="407"/>
      <c r="M25" s="407"/>
      <c r="N25" s="408">
        <f si="2" t="shared"/>
        <v>0</v>
      </c>
      <c r="O25" s="409"/>
    </row>
    <row r="26" spans="1:15" x14ac:dyDescent="0.25">
      <c r="A26" s="401"/>
      <c r="B26" s="402"/>
      <c r="C26" s="403"/>
      <c r="D26" s="404"/>
      <c r="E26" s="404"/>
      <c r="F26" s="405"/>
      <c r="G26" s="405"/>
      <c r="H26" s="405"/>
      <c r="I26" s="406">
        <f si="1" t="shared"/>
        <v>0</v>
      </c>
      <c r="J26" s="407"/>
      <c r="K26" s="407"/>
      <c r="L26" s="407"/>
      <c r="M26" s="407"/>
      <c r="N26" s="408">
        <f si="2" t="shared"/>
        <v>0</v>
      </c>
      <c r="O26" s="409"/>
    </row>
    <row r="27" spans="1:15" x14ac:dyDescent="0.25">
      <c r="A27" s="401"/>
      <c r="B27" s="402"/>
      <c r="C27" s="403"/>
      <c r="D27" s="404"/>
      <c r="E27" s="404"/>
      <c r="F27" s="405"/>
      <c r="G27" s="405"/>
      <c r="H27" s="405"/>
      <c r="I27" s="406">
        <f si="1" t="shared"/>
        <v>0</v>
      </c>
      <c r="J27" s="407"/>
      <c r="K27" s="407"/>
      <c r="L27" s="407"/>
      <c r="M27" s="407"/>
      <c r="N27" s="408">
        <f si="2" t="shared"/>
        <v>0</v>
      </c>
      <c r="O27" s="409"/>
    </row>
    <row r="28" spans="1:15" x14ac:dyDescent="0.25">
      <c r="A28" s="401"/>
      <c r="B28" s="402"/>
      <c r="C28" s="403"/>
      <c r="D28" s="404"/>
      <c r="E28" s="404"/>
      <c r="F28" s="405"/>
      <c r="G28" s="405"/>
      <c r="H28" s="405"/>
      <c r="I28" s="406">
        <f si="1" t="shared"/>
        <v>0</v>
      </c>
      <c r="J28" s="407"/>
      <c r="K28" s="407"/>
      <c r="L28" s="407"/>
      <c r="M28" s="407"/>
      <c r="N28" s="408">
        <f si="2" t="shared"/>
        <v>0</v>
      </c>
      <c r="O28" s="409"/>
    </row>
    <row r="29" spans="1:15" x14ac:dyDescent="0.25">
      <c r="A29" s="401"/>
      <c r="B29" s="402"/>
      <c r="C29" s="403"/>
      <c r="D29" s="404"/>
      <c r="E29" s="404"/>
      <c r="F29" s="405"/>
      <c r="G29" s="405"/>
      <c r="H29" s="405"/>
      <c r="I29" s="406">
        <f si="1" t="shared"/>
        <v>0</v>
      </c>
      <c r="J29" s="407"/>
      <c r="K29" s="407"/>
      <c r="L29" s="407"/>
      <c r="M29" s="407"/>
      <c r="N29" s="408">
        <f si="2" t="shared"/>
        <v>0</v>
      </c>
      <c r="O29" s="409"/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true"/>
    <col min="2" max="2" customWidth="true" style="104" width="31.5703125" collapsed="true"/>
    <col min="3" max="3" customWidth="true" style="104" width="10.7109375" collapsed="true"/>
    <col min="4" max="4" customWidth="true" style="104" width="14.85546875" collapsed="true"/>
    <col min="5" max="5" customWidth="true" style="104" width="12.0" collapsed="true"/>
    <col min="6" max="7" style="104" width="9.140625" collapsed="true"/>
    <col min="8" max="8" customWidth="true" style="104" width="10.140625" collapsed="true"/>
    <col min="9" max="257" style="104" width="9.140625" collapsed="tru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 t="n">
        <v>0.0</v>
      </c>
      <c r="D12" s="416" t="n">
        <v>0.0</v>
      </c>
      <c r="E12" s="417" t="e">
        <f>D12/$D$25</f>
      </c>
    </row>
    <row r="13" spans="1:5" x14ac:dyDescent="0.25">
      <c r="A13" s="682" t="s">
        <v>283</v>
      </c>
      <c r="B13" s="682"/>
      <c r="C13" s="419" t="n">
        <v>0.0</v>
      </c>
      <c r="D13" s="420" t="n">
        <v>0.0</v>
      </c>
      <c r="E13" s="421" t="e">
        <f>D13/$D$25</f>
      </c>
    </row>
    <row r="14" spans="1:5" x14ac:dyDescent="0.25">
      <c r="A14" s="682" t="s">
        <v>284</v>
      </c>
      <c r="B14" s="682"/>
      <c r="C14" s="419" t="n">
        <v>0.0</v>
      </c>
      <c r="D14" s="420" t="n">
        <v>0.0</v>
      </c>
      <c r="E14" s="421" t="e">
        <f>D14/$D$25</f>
      </c>
    </row>
    <row r="15" spans="1:5" x14ac:dyDescent="0.25">
      <c r="A15" s="682" t="s">
        <v>285</v>
      </c>
      <c r="B15" s="682"/>
      <c r="C15" s="419" t="n">
        <v>0.0</v>
      </c>
      <c r="D15" s="420" t="n">
        <v>0.0</v>
      </c>
      <c r="E15" s="421" t="e">
        <f>D15/$D$25</f>
      </c>
    </row>
    <row r="16" spans="1:5" x14ac:dyDescent="0.25">
      <c r="A16" s="682" t="s">
        <v>286</v>
      </c>
      <c r="B16" s="682"/>
      <c r="C16" s="419" t="n">
        <v>0.0</v>
      </c>
      <c r="D16" s="420" t="n">
        <v>0.0</v>
      </c>
      <c r="E16" s="421" t="e">
        <f>D16/$D$25</f>
      </c>
    </row>
    <row r="17" spans="1:5" x14ac:dyDescent="0.25">
      <c r="A17" s="682" t="s">
        <v>287</v>
      </c>
      <c r="B17" s="682"/>
      <c r="C17" s="419" t="n">
        <v>0.0</v>
      </c>
      <c r="D17" s="420" t="n">
        <v>0.0</v>
      </c>
      <c r="E17" s="421" t="e">
        <f>D17/$D$25</f>
      </c>
    </row>
    <row r="18" spans="1:5" x14ac:dyDescent="0.25">
      <c r="A18" s="682" t="s">
        <v>288</v>
      </c>
      <c r="B18" s="682"/>
      <c r="C18" s="419" t="n">
        <v>0.0</v>
      </c>
      <c r="D18" s="420" t="n">
        <v>0.0</v>
      </c>
      <c r="E18" s="421" t="e">
        <f>D18/$D$25</f>
      </c>
    </row>
    <row r="19" spans="1:5" x14ac:dyDescent="0.25">
      <c r="A19" s="682" t="s">
        <v>289</v>
      </c>
      <c r="B19" s="682"/>
      <c r="C19" s="419" t="n">
        <v>0.0</v>
      </c>
      <c r="D19" s="420" t="n">
        <v>0.0</v>
      </c>
      <c r="E19" s="421" t="e">
        <f>D19/$D$25</f>
      </c>
    </row>
    <row r="20" spans="1:5" x14ac:dyDescent="0.25">
      <c r="A20" s="682" t="s">
        <v>290</v>
      </c>
      <c r="B20" s="682"/>
      <c r="C20" s="419" t="n">
        <v>0.0</v>
      </c>
      <c r="D20" s="420" t="n">
        <v>0.0</v>
      </c>
      <c r="E20" s="421" t="e">
        <f>D20/$D$25</f>
      </c>
    </row>
    <row r="21" spans="1:5" x14ac:dyDescent="0.25">
      <c r="A21" s="682" t="s">
        <v>291</v>
      </c>
      <c r="B21" s="682"/>
      <c r="C21" s="419" t="n">
        <v>0.0</v>
      </c>
      <c r="D21" s="420" t="n">
        <v>0.0</v>
      </c>
      <c r="E21" s="421" t="e">
        <f>D21/$D$25</f>
      </c>
    </row>
    <row r="22" spans="1:5" x14ac:dyDescent="0.25">
      <c r="A22" s="682" t="s">
        <v>292</v>
      </c>
      <c r="B22" s="682"/>
      <c r="C22" s="419" t="n">
        <v>0.0</v>
      </c>
      <c r="D22" s="420" t="n">
        <v>0.0</v>
      </c>
      <c r="E22" s="421" t="e">
        <f>D22/$D$25</f>
      </c>
    </row>
    <row r="23" spans="1:5" x14ac:dyDescent="0.25">
      <c r="A23" s="682" t="s">
        <v>293</v>
      </c>
      <c r="B23" s="682"/>
      <c r="C23" s="419" t="n">
        <v>0.0</v>
      </c>
      <c r="D23" s="420" t="n">
        <v>0.0</v>
      </c>
      <c r="E23" s="421" t="e">
        <f>D23/$D$25</f>
      </c>
    </row>
    <row r="24" spans="1:5" x14ac:dyDescent="0.25">
      <c r="A24" s="683" t="s">
        <v>294</v>
      </c>
      <c r="B24" s="683"/>
      <c r="C24" s="423" t="n">
        <v>0.0</v>
      </c>
      <c r="D24" s="424" t="n">
        <v>0.0</v>
      </c>
      <c r="E24" s="425" t="e">
        <f>D24/$D$25</f>
      </c>
    </row>
    <row r="25" spans="1:5" x14ac:dyDescent="0.25">
      <c r="A25" s="684" t="s">
        <v>192</v>
      </c>
      <c r="B25" s="684"/>
      <c r="C25" s="426">
        <f>SUM(C12:C24)</f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true"/>
    <col min="2" max="2" customWidth="true" style="1" width="12.0" collapsed="true"/>
    <col min="3" max="3" customWidth="true" style="1" width="10.7109375" collapsed="true"/>
    <col min="4" max="4" customWidth="true" style="1" width="10.42578125" collapsed="true"/>
    <col min="5" max="5" customWidth="true" style="1" width="11.0" collapsed="true"/>
    <col min="6" max="6" customWidth="true" style="1" width="11.28515625" collapsed="true"/>
    <col min="7" max="7" customWidth="true" style="1" width="11.140625" collapsed="true"/>
    <col min="8" max="8" customWidth="true" style="1" width="11.0" collapsed="true"/>
    <col min="9" max="9" customWidth="true" style="1" width="11.42578125" collapsed="true"/>
    <col min="10" max="257" style="1" width="9.140625" collapsed="tru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 t="s">
        <v>443</v>
      </c>
      <c r="D13" s="444" t="s">
        <v>443</v>
      </c>
      <c r="E13" s="444" t="s">
        <v>443</v>
      </c>
      <c r="F13" s="444" t="s">
        <v>443</v>
      </c>
      <c r="G13" s="444" t="s">
        <v>443</v>
      </c>
      <c r="H13" s="444" t="s">
        <v>443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308</v>
      </c>
      <c r="B16" s="693"/>
      <c r="C16" s="447" t="s">
        <v>443</v>
      </c>
      <c r="D16" s="447" t="s">
        <v>443</v>
      </c>
      <c r="E16" s="447" t="s">
        <v>443</v>
      </c>
      <c r="F16" s="447" t="s">
        <v>443</v>
      </c>
      <c r="G16" s="447" t="s">
        <v>443</v>
      </c>
      <c r="H16" s="447" t="s">
        <v>443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310</v>
      </c>
      <c r="B19" s="693"/>
      <c r="C19" s="447" t="s">
        <v>443</v>
      </c>
      <c r="D19" s="447" t="s">
        <v>443</v>
      </c>
      <c r="E19" s="447" t="s">
        <v>443</v>
      </c>
      <c r="F19" s="447" t="s">
        <v>443</v>
      </c>
      <c r="G19" s="447" t="s">
        <v>443</v>
      </c>
      <c r="H19" s="447" t="s">
        <v>443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311</v>
      </c>
      <c r="B22" s="693"/>
      <c r="C22" s="447" t="s">
        <v>443</v>
      </c>
      <c r="D22" s="447" t="s">
        <v>443</v>
      </c>
      <c r="E22" s="447" t="s">
        <v>443</v>
      </c>
      <c r="F22" s="447" t="s">
        <v>443</v>
      </c>
      <c r="G22" s="447" t="s">
        <v>443</v>
      </c>
      <c r="H22" s="447" t="s">
        <v>443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312</v>
      </c>
      <c r="B25" s="693"/>
      <c r="C25" s="447" t="s">
        <v>443</v>
      </c>
      <c r="D25" s="447" t="s">
        <v>443</v>
      </c>
      <c r="E25" s="447" t="s">
        <v>443</v>
      </c>
      <c r="F25" s="447" t="s">
        <v>443</v>
      </c>
      <c r="G25" s="447" t="s">
        <v>443</v>
      </c>
      <c r="H25" s="447" t="s">
        <v>443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313</v>
      </c>
      <c r="B28" s="693"/>
      <c r="C28" s="447" t="s">
        <v>443</v>
      </c>
      <c r="D28" s="447" t="s">
        <v>443</v>
      </c>
      <c r="E28" s="447" t="s">
        <v>443</v>
      </c>
      <c r="F28" s="447" t="s">
        <v>443</v>
      </c>
      <c r="G28" s="447" t="s">
        <v>443</v>
      </c>
      <c r="H28" s="447" t="s">
        <v>443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>C14+C17+C20+C23+C26+C29</f>
      </c>
      <c r="D32" s="455">
        <f>D14+D17+D20+D23+D26+D29</f>
      </c>
      <c r="E32" s="455">
        <f>E14+E17+E20+E23+E26+E29</f>
      </c>
      <c r="F32" s="455">
        <f>F14+F17+F20+F23+F26+F29</f>
      </c>
      <c r="G32" s="455">
        <f>G14+G17+G20+G23+G26+G29</f>
      </c>
      <c r="H32" s="455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457">
        <f>C15+C18+C21+C24+C27+C30</f>
      </c>
      <c r="D33" s="457">
        <f>D15+D18+D21+D24+D27+D30</f>
      </c>
      <c r="E33" s="457">
        <f>E15+E18+E21+E24+E27+E30</f>
      </c>
      <c r="F33" s="457">
        <f>F15+F18+F21+F24+F27+F30</f>
      </c>
      <c r="G33" s="457">
        <f>G15+G18+G21+G24+G27+G30</f>
      </c>
      <c r="H33" s="457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true"/>
    <col min="2" max="2" customWidth="true" style="104" width="13.28515625" collapsed="true"/>
    <col min="3" max="3" customWidth="true" style="104" width="10.85546875" collapsed="true"/>
    <col min="4" max="4" customWidth="true" style="104" width="10.5703125" collapsed="true"/>
    <col min="5" max="5" customWidth="true" style="104" width="12.28515625" collapsed="true"/>
    <col min="6" max="6" customWidth="true" style="104" width="11.85546875" collapsed="true"/>
    <col min="7" max="7" customWidth="true" style="104" width="10.28515625" collapsed="true"/>
    <col min="8" max="8" customWidth="true" style="104" width="10.140625" collapsed="true"/>
    <col min="9" max="257" style="104" width="9.140625" collapsed="tru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 t="s">
        <v>443</v>
      </c>
      <c r="D12" s="471" t="s">
        <v>443</v>
      </c>
      <c r="E12" s="471" t="s">
        <v>443</v>
      </c>
      <c r="F12" s="471" t="s">
        <v>443</v>
      </c>
      <c r="G12" s="471" t="s">
        <v>443</v>
      </c>
      <c r="H12" s="471" t="s">
        <v>443</v>
      </c>
    </row>
    <row r="13" spans="1:8" x14ac:dyDescent="0.25">
      <c r="A13" s="696" t="s">
        <v>42</v>
      </c>
      <c r="B13" s="696"/>
      <c r="C13" s="472" t="s">
        <v>443</v>
      </c>
      <c r="D13" s="472" t="s">
        <v>443</v>
      </c>
      <c r="E13" s="472" t="s">
        <v>443</v>
      </c>
      <c r="F13" s="472" t="s">
        <v>443</v>
      </c>
      <c r="G13" s="472" t="s">
        <v>443</v>
      </c>
      <c r="H13" s="473" t="s">
        <v>443</v>
      </c>
    </row>
    <row r="14" spans="1:8" x14ac:dyDescent="0.25">
      <c r="A14" s="696" t="s">
        <v>324</v>
      </c>
      <c r="B14" s="696"/>
      <c r="C14" s="472" t="s">
        <v>443</v>
      </c>
      <c r="D14" s="472" t="s">
        <v>443</v>
      </c>
      <c r="E14" s="472" t="s">
        <v>443</v>
      </c>
      <c r="F14" s="472" t="s">
        <v>443</v>
      </c>
      <c r="G14" s="472" t="s">
        <v>443</v>
      </c>
      <c r="H14" s="473" t="s">
        <v>443</v>
      </c>
    </row>
    <row r="15" spans="1:8" x14ac:dyDescent="0.25">
      <c r="A15" s="696" t="s">
        <v>325</v>
      </c>
      <c r="B15" s="696"/>
      <c r="C15" s="472" t="s">
        <v>443</v>
      </c>
      <c r="D15" s="472" t="s">
        <v>443</v>
      </c>
      <c r="E15" s="472" t="s">
        <v>443</v>
      </c>
      <c r="F15" s="472" t="s">
        <v>443</v>
      </c>
      <c r="G15" s="472" t="s">
        <v>443</v>
      </c>
      <c r="H15" s="472" t="s">
        <v>443</v>
      </c>
    </row>
    <row r="16" spans="1:8" x14ac:dyDescent="0.25">
      <c r="A16" s="696" t="s">
        <v>71</v>
      </c>
      <c r="B16" s="696"/>
      <c r="C16" s="472" t="s">
        <v>443</v>
      </c>
      <c r="D16" s="472" t="s">
        <v>443</v>
      </c>
      <c r="E16" s="472" t="s">
        <v>443</v>
      </c>
      <c r="F16" s="472" t="s">
        <v>443</v>
      </c>
      <c r="G16" s="472" t="s">
        <v>443</v>
      </c>
      <c r="H16" s="473" t="s">
        <v>443</v>
      </c>
    </row>
    <row r="17" spans="1:8" x14ac:dyDescent="0.25">
      <c r="A17" s="697" t="s">
        <v>326</v>
      </c>
      <c r="B17" s="697"/>
      <c r="C17" s="474" t="s">
        <v>443</v>
      </c>
      <c r="D17" s="474" t="s">
        <v>443</v>
      </c>
      <c r="E17" s="474" t="s">
        <v>443</v>
      </c>
      <c r="F17" s="474" t="s">
        <v>443</v>
      </c>
      <c r="G17" s="474" t="s">
        <v>443</v>
      </c>
      <c r="H17" s="475" t="s">
        <v>443</v>
      </c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true"/>
    <col min="2" max="2" customWidth="true" style="104" width="33.5703125" collapsed="true"/>
    <col min="3" max="3" customWidth="true" style="104" width="26.0" collapsed="true"/>
    <col min="4" max="4" customWidth="true" style="104" width="20.7109375" collapsed="true"/>
    <col min="5" max="5" customWidth="true" style="104" width="18.0" collapsed="true"/>
    <col min="6" max="6" customWidth="true" style="104" width="16.42578125" collapsed="true"/>
    <col min="7" max="257" style="104" width="9.140625" collapsed="tru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 t="n">
        <v>0.0</v>
      </c>
      <c r="D12" s="483" t="n">
        <v>0.0</v>
      </c>
      <c r="E12" s="484">
        <f>SUM(C12:D12)</f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 t="n">
        <v>0.0</v>
      </c>
      <c r="D13" s="486" t="n">
        <v>0.0</v>
      </c>
      <c r="E13" s="487">
        <f>SUM(C13:D13)</f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 t="n">
        <v>0.0</v>
      </c>
      <c r="D14" s="486" t="n">
        <v>0.0</v>
      </c>
      <c r="E14" s="487">
        <f>SUM(C14:D14)</f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 t="n">
        <v>0.0</v>
      </c>
      <c r="D15" s="486" t="n">
        <v>0.0</v>
      </c>
      <c r="E15" s="487">
        <f>SUM(C15:D15)</f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 t="n">
        <v>0.0</v>
      </c>
      <c r="D16" s="486" t="n">
        <v>0.0</v>
      </c>
      <c r="E16" s="487">
        <f>SUM(C16:D16)</f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 t="n">
        <v>0.0</v>
      </c>
      <c r="D17" s="486" t="n">
        <v>0.0</v>
      </c>
      <c r="E17" s="487">
        <f>SUM(C18:D18)</f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 t="n">
        <v>0.0</v>
      </c>
      <c r="D19" s="486" t="n">
        <v>0.0</v>
      </c>
      <c r="E19" s="487">
        <f>SUM(C19:D19)</f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 t="n">
        <v>0.0</v>
      </c>
      <c r="D20" s="486" t="n">
        <v>0.0</v>
      </c>
      <c r="E20" s="487">
        <f>SUM(C20:D20)</f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 t="n">
        <v>0.0</v>
      </c>
      <c r="D21" s="489" t="n">
        <v>0.0</v>
      </c>
      <c r="E21" s="490">
        <f>SUM(C21:D21)</f>
      </c>
      <c r="F21" s="90"/>
    </row>
    <row r="22" spans="1:6" x14ac:dyDescent="0.25">
      <c r="A22" s="491"/>
      <c r="B22" s="492" t="s">
        <v>192</v>
      </c>
      <c r="C22" s="493">
        <f>SUM(C12:C21)</f>
      </c>
      <c r="D22" s="494">
        <f>SUM(D12:D21)</f>
      </c>
      <c r="E22" s="495">
        <f>SUM(E12:E21)</f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true"/>
    <col min="2" max="2" customWidth="true" style="104" width="19.85546875" collapsed="true"/>
    <col min="3" max="3" customWidth="true" style="104" width="27.85546875" collapsed="true"/>
    <col min="4" max="4" customWidth="true" style="104" width="18.0" collapsed="true"/>
    <col min="5" max="5" customWidth="true" style="104" width="11.42578125" collapsed="true"/>
    <col min="6" max="257" style="104" width="9.140625" collapsed="tru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 t="n">
        <v>0.0</v>
      </c>
      <c r="B12" s="665" t="s">
        <v>485</v>
      </c>
      <c r="C12" s="665"/>
      <c r="D12" s="500" t="n">
        <v>20.0</v>
      </c>
    </row>
    <row r="13" spans="1:4" x14ac:dyDescent="0.25">
      <c r="A13" s="240" t="n">
        <v>1.0</v>
      </c>
      <c r="B13" s="656" t="s">
        <v>486</v>
      </c>
      <c r="C13" s="656"/>
      <c r="D13" s="501" t="n">
        <v>15.0</v>
      </c>
    </row>
    <row r="14" spans="1:4" x14ac:dyDescent="0.25">
      <c r="A14" s="240" t="n">
        <v>2.0</v>
      </c>
      <c r="B14" s="656" t="s">
        <v>487</v>
      </c>
      <c r="C14" s="656"/>
      <c r="D14" s="501" t="n">
        <v>50.0</v>
      </c>
    </row>
    <row r="15" spans="1:4" x14ac:dyDescent="0.25">
      <c r="A15" s="240" t="n">
        <v>3.0</v>
      </c>
      <c r="B15" s="656" t="s">
        <v>488</v>
      </c>
      <c r="C15" s="656"/>
      <c r="D15" s="501" t="n">
        <v>40.0</v>
      </c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true"/>
    <col min="2" max="2" customWidth="true" style="104" width="3.7109375" collapsed="true"/>
    <col min="3" max="3" customWidth="true" style="104" width="12.0" collapsed="true"/>
    <col min="4" max="4" customWidth="true" style="104" width="12.140625" collapsed="true"/>
    <col min="5" max="6" customWidth="true" style="104" width="12.42578125" collapsed="true"/>
    <col min="7" max="7" customWidth="true" style="104" width="13.85546875" collapsed="true"/>
    <col min="8" max="8" customWidth="true" style="104" width="15.140625" collapsed="true"/>
    <col min="9" max="9" customWidth="true" style="104" width="14.7109375" collapsed="true"/>
    <col min="10" max="257" style="104" width="9.140625" collapsed="tru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 t="s">
        <v>443</v>
      </c>
      <c r="D13" s="444" t="s">
        <v>443</v>
      </c>
      <c r="E13" s="444" t="s">
        <v>443</v>
      </c>
      <c r="F13" s="444" t="s">
        <v>443</v>
      </c>
      <c r="G13" s="444" t="s">
        <v>443</v>
      </c>
      <c r="H13" s="444" t="s">
        <v>443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346</v>
      </c>
      <c r="B16" s="693"/>
      <c r="C16" s="447" t="s">
        <v>443</v>
      </c>
      <c r="D16" s="447" t="s">
        <v>443</v>
      </c>
      <c r="E16" s="447" t="s">
        <v>443</v>
      </c>
      <c r="F16" s="447" t="s">
        <v>443</v>
      </c>
      <c r="G16" s="447" t="s">
        <v>443</v>
      </c>
      <c r="H16" s="447" t="s">
        <v>443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347</v>
      </c>
      <c r="B19" s="693"/>
      <c r="C19" s="447" t="s">
        <v>443</v>
      </c>
      <c r="D19" s="447" t="s">
        <v>443</v>
      </c>
      <c r="E19" s="447" t="s">
        <v>443</v>
      </c>
      <c r="F19" s="447" t="s">
        <v>443</v>
      </c>
      <c r="G19" s="447" t="s">
        <v>443</v>
      </c>
      <c r="H19" s="447" t="s">
        <v>443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348</v>
      </c>
      <c r="B22" s="693"/>
      <c r="C22" s="447" t="s">
        <v>443</v>
      </c>
      <c r="D22" s="447" t="s">
        <v>443</v>
      </c>
      <c r="E22" s="447" t="s">
        <v>443</v>
      </c>
      <c r="F22" s="447" t="s">
        <v>443</v>
      </c>
      <c r="G22" s="447" t="s">
        <v>443</v>
      </c>
      <c r="H22" s="447" t="s">
        <v>443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349</v>
      </c>
      <c r="B25" s="693"/>
      <c r="C25" s="447" t="s">
        <v>443</v>
      </c>
      <c r="D25" s="447" t="s">
        <v>443</v>
      </c>
      <c r="E25" s="447" t="s">
        <v>443</v>
      </c>
      <c r="F25" s="447" t="s">
        <v>443</v>
      </c>
      <c r="G25" s="447" t="s">
        <v>443</v>
      </c>
      <c r="H25" s="447" t="s">
        <v>443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350</v>
      </c>
      <c r="B28" s="693"/>
      <c r="C28" s="447" t="s">
        <v>443</v>
      </c>
      <c r="D28" s="447" t="s">
        <v>443</v>
      </c>
      <c r="E28" s="447" t="s">
        <v>443</v>
      </c>
      <c r="F28" s="447" t="s">
        <v>443</v>
      </c>
      <c r="G28" s="447" t="s">
        <v>443</v>
      </c>
      <c r="H28" s="447" t="s">
        <v>443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>C14+C17+C20+C23+C26+C29</f>
      </c>
      <c r="D32" s="508">
        <f>D14+D17+D20+D23+D26+D29</f>
      </c>
      <c r="E32" s="508">
        <f>E14+E17+E20+E23+E26+E29</f>
      </c>
      <c r="F32" s="508">
        <f>F14+F17+F20+F23+F26+F29</f>
      </c>
      <c r="G32" s="508">
        <f>G14+G17+G20+G23+G26+G29</f>
      </c>
      <c r="H32" s="508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509">
        <f>C15+C18+C21+C24+C27+C30</f>
      </c>
      <c r="D33" s="509">
        <f>D15+D18+D21+D24+D27+D30</f>
      </c>
      <c r="E33" s="509">
        <f>E15+E18+E21+E24+E27+E30</f>
      </c>
      <c r="F33" s="509">
        <f>F15+F18+F21+F24+F27+F30</f>
      </c>
      <c r="G33" s="509">
        <f>G15+G18+G21+G24+G27+G30</f>
      </c>
      <c r="H33" s="509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true"/>
    <col min="2" max="2" customWidth="true" style="1" width="21.42578125" collapsed="true"/>
    <col min="3" max="3" customWidth="true" style="1" width="11.28515625" collapsed="true"/>
    <col min="4" max="4" customWidth="true" style="1" width="15.140625" collapsed="true"/>
    <col min="5" max="5" customWidth="true" style="1" width="15.42578125" collapsed="true"/>
    <col min="6" max="6" customWidth="true" style="1" width="13.140625" collapsed="true"/>
    <col min="7" max="7" customWidth="true" style="1" width="12.28515625" collapsed="true"/>
    <col min="8" max="257" style="1" width="9.140625" collapsed="tru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 t="s">
        <v>443</v>
      </c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 t="n">
        <v>0.0</v>
      </c>
      <c r="E14" s="447"/>
      <c r="F14" s="524">
        <f>SUM(D14:E14)</f>
      </c>
      <c r="G14" s="74"/>
    </row>
    <row r="15" spans="1:7" x14ac:dyDescent="0.25">
      <c r="A15" s="523"/>
      <c r="B15" s="709" t="s">
        <v>307</v>
      </c>
      <c r="C15" s="709"/>
      <c r="D15" s="447" t="n">
        <v>0.0</v>
      </c>
      <c r="E15" s="447"/>
      <c r="F15" s="524">
        <f>SUM(D15:E15)</f>
      </c>
      <c r="G15" s="74"/>
    </row>
    <row r="16" spans="1:7" x14ac:dyDescent="0.25">
      <c r="A16" s="523">
        <v>2</v>
      </c>
      <c r="B16" s="711" t="s">
        <v>357</v>
      </c>
      <c r="C16" s="711"/>
      <c r="D16" s="447" t="s">
        <v>443</v>
      </c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 t="n">
        <v>0.0</v>
      </c>
      <c r="E17" s="447"/>
      <c r="F17" s="524">
        <f>SUM(D17:E17)</f>
      </c>
      <c r="G17" s="74"/>
    </row>
    <row r="18" spans="1:7" x14ac:dyDescent="0.25">
      <c r="A18" s="523"/>
      <c r="B18" s="709" t="s">
        <v>309</v>
      </c>
      <c r="C18" s="709"/>
      <c r="D18" s="447" t="n">
        <v>0.0</v>
      </c>
      <c r="E18" s="447"/>
      <c r="F18" s="524">
        <f>SUM(D18:E18)</f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 t="s">
        <v>443</v>
      </c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 t="n">
        <v>0.0</v>
      </c>
      <c r="E20" s="447"/>
      <c r="F20" s="524">
        <f>SUM(D20:E20)</f>
      </c>
      <c r="G20" s="74"/>
    </row>
    <row r="21" spans="1:7" x14ac:dyDescent="0.25">
      <c r="A21" s="523"/>
      <c r="B21" s="709" t="s">
        <v>309</v>
      </c>
      <c r="C21" s="709"/>
      <c r="D21" s="447" t="n">
        <v>0.0</v>
      </c>
      <c r="E21" s="447"/>
      <c r="F21" s="524">
        <f>SUM(D21:E21)</f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 t="s">
        <v>443</v>
      </c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 t="n">
        <v>0.0</v>
      </c>
      <c r="E23" s="447"/>
      <c r="F23" s="524">
        <f>SUM(D23:E23)</f>
      </c>
      <c r="G23" s="74"/>
    </row>
    <row r="24" spans="1:7" x14ac:dyDescent="0.25">
      <c r="A24" s="526"/>
      <c r="B24" s="707" t="s">
        <v>309</v>
      </c>
      <c r="C24" s="707"/>
      <c r="D24" s="527" t="n">
        <v>0.0</v>
      </c>
      <c r="E24" s="527"/>
      <c r="F24" s="528">
        <f>SUM(D24:E24)</f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</c>
      <c r="E26" s="508">
        <f>E14+E17+E20+E23</f>
      </c>
      <c r="F26" s="531">
        <f>F14+F17+F20+F23</f>
      </c>
      <c r="G26" s="74"/>
    </row>
    <row r="27" spans="1:7" x14ac:dyDescent="0.25">
      <c r="A27" s="532"/>
      <c r="B27" s="710" t="s">
        <v>309</v>
      </c>
      <c r="C27" s="710"/>
      <c r="D27" s="509">
        <f>D14+D17+D20+D23</f>
      </c>
      <c r="E27" s="509">
        <f>E14+E17+E20+E23</f>
      </c>
      <c r="F27" s="533">
        <f>IF(F15+F18+F21+F24='300'!E70,F15+F18+F21+F24,"Check Rules!!!")</f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true"/>
    <col min="2" max="2" customWidth="true" style="104" width="15.7109375" collapsed="true"/>
    <col min="3" max="3" customWidth="true" style="104" width="19.28515625" collapsed="true"/>
    <col min="4" max="4" customWidth="true" style="104" width="8.42578125" collapsed="true"/>
    <col min="5" max="5" customWidth="true" style="104" width="10.5703125" collapsed="true"/>
    <col min="6" max="6" customWidth="true" style="104" width="12.7109375" collapsed="true"/>
    <col min="7" max="7" customWidth="true" style="104" width="12.28515625" collapsed="true"/>
    <col min="8" max="8" customWidth="true" style="104" width="13.5703125" collapsed="true"/>
    <col min="9" max="9" customWidth="true" style="104" width="10.0" collapsed="true"/>
    <col min="10" max="257" style="104" width="9.140625" collapsed="tru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 t="s">
        <v>454</v>
      </c>
      <c r="B13" s="717" t="s">
        <v>453</v>
      </c>
      <c r="C13" s="717"/>
      <c r="D13" s="540" t="s">
        <v>452</v>
      </c>
      <c r="E13" s="541" t="s">
        <v>445</v>
      </c>
      <c r="F13" s="542" t="s">
        <v>451</v>
      </c>
      <c r="G13" s="542" t="s">
        <v>448</v>
      </c>
      <c r="H13" s="543" t="n">
        <v>500.0</v>
      </c>
    </row>
    <row r="14" spans="1:8" x14ac:dyDescent="0.25">
      <c r="A14" s="295" t="s">
        <v>458</v>
      </c>
      <c r="B14" s="715" t="s">
        <v>457</v>
      </c>
      <c r="C14" s="715"/>
      <c r="D14" s="544" t="s">
        <v>456</v>
      </c>
      <c r="E14" s="545" t="s">
        <v>445</v>
      </c>
      <c r="F14" s="546" t="s">
        <v>455</v>
      </c>
      <c r="G14" s="546" t="s">
        <v>455</v>
      </c>
      <c r="H14" s="547" t="n">
        <v>500.0</v>
      </c>
    </row>
    <row r="15" spans="1:8" x14ac:dyDescent="0.25">
      <c r="A15" s="295" t="s">
        <v>459</v>
      </c>
      <c r="B15" s="548" t="s">
        <v>453</v>
      </c>
      <c r="C15" s="549"/>
      <c r="D15" s="544" t="s">
        <v>452</v>
      </c>
      <c r="E15" s="545" t="s">
        <v>445</v>
      </c>
      <c r="F15" s="546" t="s">
        <v>451</v>
      </c>
      <c r="G15" s="546" t="s">
        <v>448</v>
      </c>
      <c r="H15" s="547" t="n">
        <v>500.0</v>
      </c>
    </row>
    <row r="16" spans="1:8" x14ac:dyDescent="0.25">
      <c r="A16" s="295" t="s">
        <v>465</v>
      </c>
      <c r="B16" s="548" t="s">
        <v>464</v>
      </c>
      <c r="C16" s="549"/>
      <c r="D16" s="544" t="s">
        <v>463</v>
      </c>
      <c r="E16" s="545" t="s">
        <v>462</v>
      </c>
      <c r="F16" s="546" t="s">
        <v>461</v>
      </c>
      <c r="G16" s="546" t="s">
        <v>460</v>
      </c>
      <c r="H16" s="547" t="n">
        <v>2500.0</v>
      </c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true"/>
    <col min="2" max="2" customWidth="true" style="104" width="17.42578125" collapsed="true"/>
    <col min="3" max="3" customWidth="true" style="104" width="25.7109375" collapsed="true"/>
    <col min="4" max="4" customWidth="true" style="105" width="17.7109375" collapsed="true"/>
    <col min="5" max="5" customWidth="true" style="105" width="17.85546875" collapsed="true"/>
    <col min="6" max="6" customWidth="true" style="105" width="18.85546875" collapsed="true"/>
    <col min="7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 t="n">
        <v>3000.0</v>
      </c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 t="n">
        <v>100.0</v>
      </c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 t="n">
        <v>14.0</v>
      </c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 t="n">
        <v>100.0</v>
      </c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 t="n">
        <v>40.0</v>
      </c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 t="n">
        <v>1999.0</v>
      </c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SUM(D16:E22)</f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 t="n">
        <v>2000.0</v>
      </c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 t="n">
        <v>4000.0</v>
      </c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 t="n">
        <v>5000.0</v>
      </c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 t="n">
        <v>6000.0</v>
      </c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 t="n">
        <v>7000.0</v>
      </c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 t="n">
        <v>8000.0</v>
      </c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 t="n">
        <v>9000.0</v>
      </c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</c>
      <c r="F32" s="134">
        <f>E32</f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</c>
      <c r="G33" s="116"/>
    </row>
    <row r="34" spans="1:7" x14ac:dyDescent="0.25">
      <c r="A34" s="126">
        <v>31190</v>
      </c>
      <c r="B34" s="139" t="s">
        <v>144</v>
      </c>
      <c r="C34" s="138"/>
      <c r="D34" s="35" t="n">
        <v>9999.0</v>
      </c>
      <c r="E34" s="48">
        <f>D34</f>
      </c>
      <c r="F34" s="143">
        <f>E34</f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</c>
      <c r="G35" s="116"/>
    </row>
    <row r="36" spans="1:7" x14ac:dyDescent="0.25">
      <c r="A36" s="126">
        <v>31210</v>
      </c>
      <c r="B36" s="141" t="s">
        <v>146</v>
      </c>
      <c r="C36" s="142"/>
      <c r="D36" s="35" t="n">
        <v>9995.0</v>
      </c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 t="n">
        <v>1200.0</v>
      </c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</c>
      <c r="F38" s="151">
        <f>E38</f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true"/>
    <col min="2" max="2" customWidth="true" style="104" width="17.85546875" collapsed="true"/>
    <col min="3" max="3" customWidth="true" style="104" width="23.140625" collapsed="true"/>
    <col min="4" max="4" customWidth="true" style="104" width="9.85546875" collapsed="true"/>
    <col min="5" max="5" customWidth="true" style="104" width="14.0" collapsed="true"/>
    <col min="6" max="6" customWidth="true" style="104" width="12.42578125" collapsed="true"/>
    <col min="7" max="7" customWidth="true" style="104" width="13.42578125" collapsed="true"/>
    <col min="8" max="8" customWidth="true" style="104" width="9.7109375" collapsed="true"/>
    <col min="9" max="257" style="104" width="9.140625" collapsed="tru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 t="s">
        <v>491</v>
      </c>
      <c r="B13" s="715" t="s">
        <v>490</v>
      </c>
      <c r="C13" s="715"/>
      <c r="D13" s="544" t="s">
        <v>489</v>
      </c>
      <c r="E13" s="563" t="s">
        <v>474</v>
      </c>
      <c r="F13" s="546" t="n">
        <v>43955.0</v>
      </c>
      <c r="G13" s="547" t="n">
        <v>30000.0</v>
      </c>
    </row>
    <row r="14" spans="1:7" x14ac:dyDescent="0.25">
      <c r="A14" s="240" t="s">
        <v>495</v>
      </c>
      <c r="B14" s="715" t="s">
        <v>494</v>
      </c>
      <c r="C14" s="715"/>
      <c r="D14" s="544" t="s">
        <v>493</v>
      </c>
      <c r="E14" s="563" t="s">
        <v>492</v>
      </c>
      <c r="F14" s="546" t="n">
        <v>43529.0</v>
      </c>
      <c r="G14" s="547" t="n">
        <v>36090.0</v>
      </c>
    </row>
    <row r="15" spans="1:7" x14ac:dyDescent="0.25">
      <c r="A15" s="240" t="s">
        <v>497</v>
      </c>
      <c r="B15" s="715" t="s">
        <v>446</v>
      </c>
      <c r="C15" s="715"/>
      <c r="D15" s="544" t="s">
        <v>493</v>
      </c>
      <c r="E15" s="563" t="s">
        <v>496</v>
      </c>
      <c r="F15" s="546" t="n">
        <v>43835.0</v>
      </c>
      <c r="G15" s="547" t="n">
        <v>38500.0</v>
      </c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true"/>
    <col min="2" max="2" customWidth="true" style="226" width="13.5703125" collapsed="true"/>
    <col min="3" max="3" customWidth="true" style="226" width="30.7109375" collapsed="true"/>
    <col min="4" max="4" customWidth="true" style="226" width="9.28515625" collapsed="true"/>
    <col min="5" max="5" customWidth="true" style="226" width="14.7109375" collapsed="true"/>
    <col min="6" max="6" customWidth="true" style="226" width="12.85546875" collapsed="true"/>
    <col min="7" max="7" customWidth="true" style="226" width="15.7109375" collapsed="true"/>
    <col min="8" max="8" customWidth="true" style="226" width="9.42578125" collapsed="true"/>
    <col min="9" max="257" style="226" width="9.140625" collapsed="tru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 t="s">
        <v>499</v>
      </c>
      <c r="B12" s="717" t="s">
        <v>498</v>
      </c>
      <c r="C12" s="717"/>
      <c r="D12" s="571" t="s">
        <v>492</v>
      </c>
      <c r="E12" s="562" t="s">
        <v>445</v>
      </c>
      <c r="F12" s="542" t="n">
        <v>44280.0</v>
      </c>
      <c r="G12" s="543" t="n">
        <v>2300.0</v>
      </c>
    </row>
    <row r="13" spans="1:7" x14ac:dyDescent="0.25">
      <c r="A13" s="240" t="s">
        <v>501</v>
      </c>
      <c r="B13" s="715" t="s">
        <v>500</v>
      </c>
      <c r="C13" s="715"/>
      <c r="D13" s="572" t="s">
        <v>489</v>
      </c>
      <c r="E13" s="563" t="s">
        <v>445</v>
      </c>
      <c r="F13" s="546" t="n">
        <v>40280.0</v>
      </c>
      <c r="G13" s="547" t="n">
        <v>2300.0</v>
      </c>
    </row>
    <row r="14" spans="1:7" x14ac:dyDescent="0.25">
      <c r="A14" s="240" t="s">
        <v>503</v>
      </c>
      <c r="B14" s="715" t="s">
        <v>502</v>
      </c>
      <c r="C14" s="715"/>
      <c r="D14" s="572" t="s">
        <v>489</v>
      </c>
      <c r="E14" s="563" t="s">
        <v>445</v>
      </c>
      <c r="F14" s="546" t="n">
        <v>40311.0</v>
      </c>
      <c r="G14" s="547" t="n">
        <v>5000.0</v>
      </c>
    </row>
    <row r="15" spans="1:7" x14ac:dyDescent="0.25">
      <c r="A15" s="240" t="s">
        <v>493</v>
      </c>
      <c r="B15" s="715" t="s">
        <v>504</v>
      </c>
      <c r="C15" s="715"/>
      <c r="D15" s="572" t="s">
        <v>493</v>
      </c>
      <c r="E15" s="563" t="s">
        <v>445</v>
      </c>
      <c r="F15" s="546" t="n">
        <v>40311.0</v>
      </c>
      <c r="G15" s="547" t="n">
        <v>34000.0</v>
      </c>
    </row>
    <row r="16" spans="1:7" x14ac:dyDescent="0.25">
      <c r="A16" s="240" t="s">
        <v>493</v>
      </c>
      <c r="B16" s="715" t="s">
        <v>504</v>
      </c>
      <c r="C16" s="715"/>
      <c r="D16" s="572" t="s">
        <v>493</v>
      </c>
      <c r="E16" s="563" t="s">
        <v>445</v>
      </c>
      <c r="F16" s="546" t="n">
        <v>40311.0</v>
      </c>
      <c r="G16" s="547" t="n">
        <v>34000.0</v>
      </c>
    </row>
    <row r="17" spans="1:8" x14ac:dyDescent="0.25">
      <c r="A17" s="240" t="s">
        <v>493</v>
      </c>
      <c r="B17" s="715" t="s">
        <v>504</v>
      </c>
      <c r="C17" s="715"/>
      <c r="D17" s="572" t="s">
        <v>493</v>
      </c>
      <c r="E17" s="563" t="s">
        <v>445</v>
      </c>
      <c r="F17" s="546" t="n">
        <v>40311.0</v>
      </c>
      <c r="G17" s="547" t="n">
        <v>34000.0</v>
      </c>
    </row>
    <row r="18" spans="1:8" x14ac:dyDescent="0.25">
      <c r="A18" s="240" t="s">
        <v>507</v>
      </c>
      <c r="B18" s="715" t="s">
        <v>506</v>
      </c>
      <c r="C18" s="715"/>
      <c r="D18" s="572" t="s">
        <v>489</v>
      </c>
      <c r="E18" s="563" t="s">
        <v>505</v>
      </c>
      <c r="F18" s="546" t="n">
        <v>43213.0</v>
      </c>
      <c r="G18" s="547" t="n">
        <v>25000.0</v>
      </c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22.85546875" collapsed="true"/>
    <col min="3" max="3" customWidth="true" style="104" width="42.7109375" collapsed="true"/>
    <col min="4" max="4" customWidth="true" style="104" width="12.85546875" collapsed="true"/>
    <col min="5" max="5" customWidth="true" style="104" width="22.85546875" collapsed="true"/>
    <col min="6" max="257" style="104" width="9.140625" collapsed="tru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 t="n">
        <v>0.0</v>
      </c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 t="n">
        <v>0.0</v>
      </c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 t="n">
        <v>0.0</v>
      </c>
    </row>
    <row customHeight="1" ht="12.75" r="15" spans="1:8" x14ac:dyDescent="0.25">
      <c r="A15" s="578">
        <v>20525</v>
      </c>
      <c r="B15" s="720" t="s">
        <v>380</v>
      </c>
      <c r="C15" s="720"/>
      <c r="D15" s="501" t="n">
        <v>0.0</v>
      </c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 t="n">
        <v>0.0</v>
      </c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 t="n">
        <v>0.0</v>
      </c>
    </row>
    <row customHeight="1" ht="12.75" r="19" spans="1:5" x14ac:dyDescent="0.25">
      <c r="A19" s="578">
        <v>20545</v>
      </c>
      <c r="B19" s="720" t="s">
        <v>382</v>
      </c>
      <c r="C19" s="720"/>
      <c r="D19" s="501" t="n">
        <v>0.0</v>
      </c>
    </row>
    <row customHeight="1" ht="12.75" r="20" spans="1:5" x14ac:dyDescent="0.25">
      <c r="A20" s="578">
        <v>20550</v>
      </c>
      <c r="B20" s="720" t="s">
        <v>383</v>
      </c>
      <c r="C20" s="720"/>
      <c r="D20" s="501" t="n">
        <v>0.0</v>
      </c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 t="n">
        <v>0.0</v>
      </c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 t="n">
        <v>0.0</v>
      </c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 t="n">
        <v>0.0</v>
      </c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 t="n">
        <v>0.0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 t="n">
        <v>0.0</v>
      </c>
    </row>
    <row customHeight="1" ht="13.5" r="26" spans="1:5" x14ac:dyDescent="0.25">
      <c r="A26" s="584"/>
      <c r="B26" s="719" t="s">
        <v>231</v>
      </c>
      <c r="C26" s="719"/>
      <c r="D26" s="585">
        <f>SUM(D12:D25)</f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true"/>
    <col min="2" max="3" customWidth="true" style="226" width="17.7109375" collapsed="true"/>
    <col min="4" max="4" customWidth="true" style="226" width="18.0" collapsed="true"/>
    <col min="5" max="5" customWidth="true" style="226" width="12.140625" collapsed="true"/>
    <col min="6" max="6" customWidth="true" style="226" width="12.42578125" collapsed="true"/>
    <col min="7" max="7" customWidth="true" style="226" width="8.7109375" collapsed="true"/>
    <col min="8" max="8" customWidth="true" style="226" width="16.28515625" collapsed="true"/>
    <col min="9" max="9" customWidth="true" style="226" width="10.7109375" collapsed="true"/>
    <col min="10" max="257" style="226" width="9.140625" collapsed="tru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 t="n">
        <v>0.0</v>
      </c>
      <c r="B13" s="717" t="s">
        <v>508</v>
      </c>
      <c r="C13" s="717"/>
      <c r="D13" s="590" t="s">
        <v>509</v>
      </c>
      <c r="E13" s="542" t="n">
        <v>43955.0</v>
      </c>
      <c r="F13" s="542" t="n">
        <v>43366.0</v>
      </c>
      <c r="G13" s="562" t="s">
        <v>445</v>
      </c>
      <c r="H13" s="543" t="n">
        <v>19500.0</v>
      </c>
    </row>
    <row r="14" spans="1:8" x14ac:dyDescent="0.25">
      <c r="A14" s="240" t="n">
        <v>1.0</v>
      </c>
      <c r="B14" s="715" t="s">
        <v>510</v>
      </c>
      <c r="C14" s="715"/>
      <c r="D14" s="591" t="s">
        <v>511</v>
      </c>
      <c r="E14" s="546" t="n">
        <v>43568.0</v>
      </c>
      <c r="F14" s="546" t="n">
        <v>43926.0</v>
      </c>
      <c r="G14" s="563" t="s">
        <v>512</v>
      </c>
      <c r="H14" s="547" t="n">
        <v>2500.0</v>
      </c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true"/>
    <col min="2" max="2" customWidth="true" style="226" width="21.7109375" collapsed="true"/>
    <col min="3" max="3" customWidth="true" style="226" width="24.85546875" collapsed="true"/>
    <col min="4" max="4" customWidth="true" style="226" width="19.5703125" collapsed="true"/>
    <col min="5" max="5" customWidth="true" style="226" width="12.42578125" collapsed="true"/>
    <col min="6" max="6" customWidth="true" style="226" width="9.28515625" collapsed="true"/>
    <col min="7" max="7" customWidth="true" style="226" width="14.42578125" collapsed="true"/>
    <col min="8" max="8" customWidth="true" style="226" width="11.7109375" collapsed="true"/>
    <col min="9" max="257" style="226" width="9.140625" collapsed="tru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 t="n">
        <v>0.0</v>
      </c>
      <c r="B13" s="338" t="s">
        <v>513</v>
      </c>
      <c r="C13" s="338"/>
      <c r="D13" s="590" t="s">
        <v>514</v>
      </c>
      <c r="E13" s="542" t="n">
        <v>41397.0</v>
      </c>
      <c r="F13" s="600" t="s">
        <v>445</v>
      </c>
      <c r="G13" s="543" t="n">
        <v>19500.0</v>
      </c>
    </row>
    <row r="14" spans="1:7" x14ac:dyDescent="0.25">
      <c r="A14" s="240" t="n">
        <v>1.0</v>
      </c>
      <c r="B14" s="343" t="s">
        <v>515</v>
      </c>
      <c r="C14" s="343"/>
      <c r="D14" s="591" t="s">
        <v>509</v>
      </c>
      <c r="E14" s="546" t="n">
        <v>40668.0</v>
      </c>
      <c r="F14" s="601" t="s">
        <v>489</v>
      </c>
      <c r="G14" s="547" t="n">
        <v>34000.0</v>
      </c>
    </row>
    <row r="15" spans="1:7" x14ac:dyDescent="0.25">
      <c r="A15" s="240" t="n">
        <v>2.0</v>
      </c>
      <c r="B15" s="343" t="s">
        <v>508</v>
      </c>
      <c r="C15" s="343"/>
      <c r="D15" s="591" t="s">
        <v>516</v>
      </c>
      <c r="E15" s="546" t="n">
        <v>43955.0</v>
      </c>
      <c r="F15" s="601" t="s">
        <v>445</v>
      </c>
      <c r="G15" s="547" t="n">
        <v>19500.0</v>
      </c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true"/>
    <col min="2" max="2" customWidth="true" style="104" width="17.5703125" collapsed="true"/>
    <col min="3" max="3" customWidth="true" style="104" width="26.85546875" collapsed="true"/>
    <col min="4" max="4" customWidth="true" style="104" width="12.5703125" collapsed="true"/>
    <col min="5" max="5" customWidth="true" style="104" width="13.5703125" collapsed="true"/>
    <col min="6" max="6" customWidth="true" style="104" width="16.28515625" collapsed="true"/>
    <col min="7" max="7" customWidth="true" style="104" width="20.5703125" collapsed="true"/>
    <col min="8" max="8" customWidth="true" style="104" width="14.140625" collapsed="true"/>
    <col min="9" max="257" style="104" width="9.140625" collapsed="tru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 t="n">
        <v>0.0</v>
      </c>
      <c r="B13" s="717" t="s">
        <v>523</v>
      </c>
      <c r="C13" s="717"/>
      <c r="D13" s="607" t="s">
        <v>524</v>
      </c>
      <c r="E13" s="607" t="s">
        <v>525</v>
      </c>
      <c r="F13" s="310" t="n">
        <v>200.0</v>
      </c>
      <c r="G13" s="341" t="n">
        <v>300.0</v>
      </c>
      <c r="H13" s="543" t="n">
        <v>6000.0</v>
      </c>
    </row>
    <row r="14" spans="1:8" x14ac:dyDescent="0.25">
      <c r="A14" s="240" t="n">
        <v>1.0</v>
      </c>
      <c r="B14" s="715" t="s">
        <v>522</v>
      </c>
      <c r="C14" s="715"/>
      <c r="D14" s="608" t="s">
        <v>526</v>
      </c>
      <c r="E14" s="608" t="s">
        <v>527</v>
      </c>
      <c r="F14" s="73" t="n">
        <v>5.0</v>
      </c>
      <c r="G14" s="346" t="n">
        <v>200.0</v>
      </c>
      <c r="H14" s="547" t="n">
        <v>3000.0</v>
      </c>
    </row>
    <row r="15" spans="1:8" x14ac:dyDescent="0.25">
      <c r="A15" s="240" t="n">
        <v>2.0</v>
      </c>
      <c r="B15" s="715" t="s">
        <v>521</v>
      </c>
      <c r="C15" s="715"/>
      <c r="D15" s="608" t="s">
        <v>511</v>
      </c>
      <c r="E15" s="608" t="s">
        <v>528</v>
      </c>
      <c r="F15" s="73" t="n">
        <v>70000.0</v>
      </c>
      <c r="G15" s="346" t="n">
        <v>300.0</v>
      </c>
      <c r="H15" s="547" t="n">
        <v>2000.0</v>
      </c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</c>
      <c r="G22" s="611">
        <f>SUM(G13:G21)</f>
      </c>
      <c r="H22" s="557">
        <f>SUM(H13:H21)</f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true"/>
    <col min="2" max="2" customWidth="true" style="104" width="24.85546875" collapsed="true"/>
    <col min="3" max="3" customWidth="true" style="104" width="42.85546875" collapsed="true"/>
    <col min="4" max="4" customWidth="true" style="104" width="14.7109375" collapsed="true"/>
    <col min="5" max="5" customWidth="true" style="104" width="11.0" collapsed="true"/>
    <col min="6" max="257" style="104" width="9.140625" collapsed="tru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 t="n">
        <v>0.0</v>
      </c>
      <c r="B13" s="665" t="s">
        <v>517</v>
      </c>
      <c r="C13" s="665"/>
      <c r="D13" s="500" t="n">
        <v>5000.0</v>
      </c>
    </row>
    <row r="14" spans="1:4" x14ac:dyDescent="0.25">
      <c r="A14" s="240" t="n">
        <v>1.0</v>
      </c>
      <c r="B14" s="656" t="s">
        <v>518</v>
      </c>
      <c r="C14" s="656"/>
      <c r="D14" s="501" t="n">
        <v>50.0</v>
      </c>
    </row>
    <row r="15" spans="1:4" x14ac:dyDescent="0.25">
      <c r="A15" s="240" t="n">
        <v>2.0</v>
      </c>
      <c r="B15" s="656" t="s">
        <v>519</v>
      </c>
      <c r="C15" s="656"/>
      <c r="D15" s="501" t="n">
        <v>50.0</v>
      </c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true"/>
    <col min="2" max="2" customWidth="true" style="104" width="17.7109375" collapsed="true"/>
    <col min="3" max="3" customWidth="true" style="104" width="34.5703125" collapsed="true"/>
    <col min="4" max="4" customWidth="true" style="104" width="15.7109375" collapsed="true"/>
    <col min="5" max="257" style="104" width="9.140625" collapsed="tru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 t="n">
        <v>0.0</v>
      </c>
      <c r="B12" s="665" t="s">
        <v>520</v>
      </c>
      <c r="C12" s="665"/>
      <c r="D12" s="500" t="n">
        <v>2000.0</v>
      </c>
    </row>
    <row r="13" spans="1:4" x14ac:dyDescent="0.25">
      <c r="A13" s="616" t="n">
        <v>1.0</v>
      </c>
      <c r="B13" s="656" t="s">
        <v>521</v>
      </c>
      <c r="C13" s="656"/>
      <c r="D13" s="501" t="n">
        <v>65000.0</v>
      </c>
    </row>
    <row r="14" spans="1:4" x14ac:dyDescent="0.25">
      <c r="A14" s="616" t="n">
        <v>2.0</v>
      </c>
      <c r="B14" s="656" t="s">
        <v>522</v>
      </c>
      <c r="C14" s="656"/>
      <c r="D14" s="501" t="n">
        <v>20000.0</v>
      </c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true"/>
    <col min="2" max="3" customWidth="true" style="226" width="12.42578125" collapsed="true"/>
    <col min="4" max="4" customWidth="true" style="226" width="12.0" collapsed="true"/>
    <col min="5" max="5" customWidth="true" style="226" width="12.28515625" collapsed="true"/>
    <col min="6" max="6" customWidth="true" style="226" width="12.7109375" collapsed="true"/>
    <col min="7" max="7" customWidth="true" style="226" width="12.42578125" collapsed="true"/>
    <col min="8" max="8" customWidth="true" style="226" width="10.7109375" collapsed="true"/>
    <col min="9" max="9" customWidth="true" style="226" width="14.42578125" collapsed="true"/>
    <col min="10" max="257" style="226" width="9.140625" collapsed="tru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 t="n">
        <v>0.0</v>
      </c>
      <c r="D13" s="341" t="n">
        <v>0.0</v>
      </c>
      <c r="E13" s="341" t="n">
        <v>0.0</v>
      </c>
      <c r="F13" s="341" t="n">
        <v>0.0</v>
      </c>
      <c r="G13" s="625" t="n">
        <v>0.0</v>
      </c>
      <c r="H13" s="626" t="n">
        <v>0.0</v>
      </c>
      <c r="I13" s="627">
        <f>SUM(C13:H13)</f>
      </c>
    </row>
    <row r="14" spans="1:9" x14ac:dyDescent="0.25">
      <c r="A14" s="733" t="s">
        <v>421</v>
      </c>
      <c r="B14" s="733"/>
      <c r="C14" s="628" t="n">
        <v>0.0</v>
      </c>
      <c r="D14" s="346" t="n">
        <v>0.0</v>
      </c>
      <c r="E14" s="346" t="n">
        <v>0.0</v>
      </c>
      <c r="F14" s="346" t="n">
        <v>0.0</v>
      </c>
      <c r="G14" s="629" t="n">
        <v>0.0</v>
      </c>
      <c r="H14" s="630" t="n">
        <v>0.0</v>
      </c>
      <c r="I14" s="631">
        <f>SUM(C14:H14)</f>
      </c>
    </row>
    <row r="15" spans="1:9" x14ac:dyDescent="0.25">
      <c r="A15" s="729" t="s">
        <v>422</v>
      </c>
      <c r="B15" s="729"/>
      <c r="C15" s="628" t="n">
        <v>0.0</v>
      </c>
      <c r="D15" s="632" t="n">
        <v>0.0</v>
      </c>
      <c r="E15" s="632" t="n">
        <v>0.0</v>
      </c>
      <c r="F15" s="632" t="n">
        <v>0.0</v>
      </c>
      <c r="G15" s="629" t="n">
        <v>0.0</v>
      </c>
      <c r="H15" s="630" t="n">
        <v>0.0</v>
      </c>
      <c r="I15" s="631">
        <f>SUM(C15:H15)</f>
      </c>
    </row>
    <row r="16" spans="1:9" x14ac:dyDescent="0.25">
      <c r="A16" s="729" t="s">
        <v>423</v>
      </c>
      <c r="B16" s="729"/>
      <c r="C16" s="634">
        <f>SUM(C14:C15)</f>
      </c>
      <c r="D16" s="634">
        <f>SUM(D13:D15)</f>
      </c>
      <c r="E16" s="634">
        <f>SUM(E13:E15)</f>
      </c>
      <c r="F16" s="634">
        <f>SUM(F13:F15)</f>
      </c>
      <c r="G16" s="634">
        <f>SUM(G13:G15)</f>
      </c>
      <c r="H16" s="634">
        <f>SUM(H13:H15)</f>
      </c>
      <c r="I16" s="635">
        <f>SUM(I13:I15)</f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</c>
    </row>
    <row r="19" spans="1:9" x14ac:dyDescent="0.25">
      <c r="A19" s="729" t="s">
        <v>426</v>
      </c>
      <c r="B19" s="729"/>
      <c r="C19" s="634">
        <f>SUM(C17:C18)</f>
      </c>
      <c r="D19" s="634">
        <f>SUM(D17:D18)</f>
      </c>
      <c r="E19" s="634">
        <f>SUM(E17:E18)</f>
      </c>
      <c r="F19" s="634">
        <f>SUM(F17:F18)</f>
      </c>
      <c r="G19" s="634">
        <f>SUM(G17:G18)</f>
      </c>
      <c r="H19" s="634">
        <f>SUM(H17:H18)</f>
      </c>
      <c r="I19" s="635">
        <f>SUM(I17:I18)</f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</c>
    </row>
    <row r="21" spans="1:9" x14ac:dyDescent="0.25">
      <c r="A21" s="729" t="s">
        <v>428</v>
      </c>
      <c r="B21" s="729"/>
      <c r="C21" s="634">
        <f>C16-C19-C20</f>
      </c>
      <c r="D21" s="634">
        <f>D16-D19-D20</f>
      </c>
      <c r="E21" s="634">
        <f>E16-E19-E20</f>
      </c>
      <c r="F21" s="634">
        <f>F16-F19-F20</f>
      </c>
      <c r="G21" s="634">
        <f>G16-G19-G20</f>
      </c>
      <c r="H21" s="634">
        <f>H16-H19-H20</f>
      </c>
      <c r="I21" s="631">
        <f>SUM(C21:H21)</f>
      </c>
    </row>
    <row r="22" spans="1:9" x14ac:dyDescent="0.25">
      <c r="A22" s="730" t="s">
        <v>429</v>
      </c>
      <c r="B22" s="730"/>
      <c r="C22" s="637" t="n">
        <f>C21</f>
      </c>
      <c r="D22" s="638" t="n">
        <f>C21+D21</f>
      </c>
      <c r="E22" s="638" t="n">
        <f>D22+E21</f>
      </c>
      <c r="F22" s="638" t="n">
        <f>E22+F21</f>
      </c>
      <c r="G22" s="638" t="n">
        <f>F22+G21</f>
      </c>
      <c r="H22" s="639" t="n">
        <f>H21+G22</f>
        <v>0.0</v>
      </c>
      <c r="I22" s="640">
        <f>H22</f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true"/>
    <col min="2" max="2" customWidth="true" style="226" width="27.85546875" collapsed="true"/>
    <col min="3" max="3" customWidth="true" style="226" width="6.85546875" collapsed="true"/>
    <col min="4" max="4" customWidth="true" style="226" width="13.7109375" collapsed="true"/>
    <col min="5" max="5" customWidth="true" style="226" width="13.85546875" collapsed="true"/>
    <col min="6" max="257" style="226" width="9.140625" collapsed="tru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43.140625" collapsed="true"/>
    <col min="3" max="3" customWidth="true" style="104" width="14.28515625" collapsed="true"/>
    <col min="4" max="5" customWidth="true" style="104" width="14.140625" collapsed="true"/>
    <col min="6" max="6" customWidth="true" style="104" width="14.7109375" collapsed="true"/>
    <col min="7" max="7" customWidth="true" style="104" width="15.140625" collapsed="true"/>
    <col min="8" max="257" style="104" width="9.140625" collapsed="tru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</c>
      <c r="D14" s="174">
        <f>D15+D16</f>
      </c>
      <c r="E14" s="174">
        <f>E15+E16</f>
      </c>
      <c r="F14" s="175">
        <f>F15+F16</f>
      </c>
      <c r="G14" s="90"/>
    </row>
    <row r="15" spans="1:7" x14ac:dyDescent="0.25">
      <c r="A15" s="172">
        <v>21111</v>
      </c>
      <c r="B15" s="176" t="s">
        <v>165</v>
      </c>
      <c r="C15" s="177" t="n">
        <v>0.0</v>
      </c>
      <c r="D15" s="177" t="n">
        <v>0.0</v>
      </c>
      <c r="E15" s="177" t="n">
        <v>151.0</v>
      </c>
      <c r="F15" s="178" t="n">
        <v>7.2302E7</v>
      </c>
      <c r="G15" s="90"/>
    </row>
    <row r="16" spans="1:7" x14ac:dyDescent="0.25">
      <c r="A16" s="172">
        <v>21112</v>
      </c>
      <c r="B16" s="176" t="s">
        <v>166</v>
      </c>
      <c r="C16" s="177" t="n">
        <v>0.0</v>
      </c>
      <c r="D16" s="177" t="n">
        <v>0.0</v>
      </c>
      <c r="E16" s="177" t="n">
        <v>204.0</v>
      </c>
      <c r="F16" s="178" t="n">
        <v>1.28845E8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</c>
      <c r="D17" s="174">
        <f>D18+D19</f>
      </c>
      <c r="E17" s="174">
        <f>E18+E19</f>
      </c>
      <c r="F17" s="175">
        <f>F18+F19</f>
      </c>
      <c r="G17" s="90"/>
    </row>
    <row r="18" spans="1:7" x14ac:dyDescent="0.25">
      <c r="A18" s="172">
        <v>21121</v>
      </c>
      <c r="B18" s="176" t="s">
        <v>165</v>
      </c>
      <c r="C18" s="177" t="n">
        <v>0.0</v>
      </c>
      <c r="D18" s="177" t="n">
        <v>0.0</v>
      </c>
      <c r="E18" s="177" t="n">
        <v>264.0</v>
      </c>
      <c r="F18" s="178" t="n">
        <v>0.0</v>
      </c>
      <c r="G18" s="90"/>
    </row>
    <row r="19" spans="1:7" x14ac:dyDescent="0.25">
      <c r="A19" s="172">
        <v>21122</v>
      </c>
      <c r="B19" s="176" t="s">
        <v>166</v>
      </c>
      <c r="C19" s="177" t="n">
        <v>0.0</v>
      </c>
      <c r="D19" s="177" t="n">
        <v>0.0</v>
      </c>
      <c r="E19" s="177" t="n">
        <v>199.0</v>
      </c>
      <c r="F19" s="178" t="n">
        <v>0.0</v>
      </c>
      <c r="G19" s="90"/>
    </row>
    <row r="20" spans="1:7" x14ac:dyDescent="0.25">
      <c r="A20" s="172">
        <v>21130</v>
      </c>
      <c r="B20" s="173" t="s">
        <v>168</v>
      </c>
      <c r="C20" s="174">
        <f>SUM(C24:C25)</f>
      </c>
      <c r="D20" s="174">
        <f>SUM(D24:D25)</f>
      </c>
      <c r="E20" s="174">
        <f>SUM(E24:E25)</f>
      </c>
      <c r="F20" s="175">
        <f>F21+F22</f>
      </c>
      <c r="G20" s="90"/>
    </row>
    <row r="21" spans="1:7" x14ac:dyDescent="0.25">
      <c r="A21" s="172">
        <v>21131</v>
      </c>
      <c r="B21" s="176" t="s">
        <v>165</v>
      </c>
      <c r="C21" s="177" t="n">
        <v>0.0</v>
      </c>
      <c r="D21" s="177" t="n">
        <v>0.0</v>
      </c>
      <c r="E21" s="177" t="n">
        <v>16405.0</v>
      </c>
      <c r="F21" s="178" t="n">
        <v>8.66800756E8</v>
      </c>
      <c r="G21" s="90"/>
    </row>
    <row r="22" spans="1:7" x14ac:dyDescent="0.25">
      <c r="A22" s="172">
        <v>21132</v>
      </c>
      <c r="B22" s="176" t="s">
        <v>166</v>
      </c>
      <c r="C22" s="177" t="n">
        <v>0.0</v>
      </c>
      <c r="D22" s="177" t="n">
        <v>0.0</v>
      </c>
      <c r="E22" s="177" t="n">
        <v>15996.0</v>
      </c>
      <c r="F22" s="178" t="n">
        <v>1.65565833E8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 t="n">
        <v>0.0</v>
      </c>
      <c r="D24" s="177" t="n">
        <v>0.0</v>
      </c>
      <c r="E24" s="177" t="n">
        <v>0.0</v>
      </c>
      <c r="F24" s="178" t="n">
        <v>0.0</v>
      </c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 t="n">
        <v>70.0</v>
      </c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true"/>
    <col min="2" max="2" customWidth="true" style="104" width="13.7109375" collapsed="true"/>
    <col min="3" max="3" customWidth="true" style="104" width="41.42578125" collapsed="true"/>
    <col min="4" max="4" customWidth="true" style="104" width="17.42578125" collapsed="true"/>
    <col min="5" max="5" customWidth="true" style="104" width="13.140625" collapsed="true"/>
    <col min="6" max="257" style="104" width="9.140625" collapsed="tru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 t="s">
        <v>467</v>
      </c>
      <c r="B13" s="662" t="s">
        <v>466</v>
      </c>
      <c r="C13" s="662"/>
      <c r="D13" s="214" t="n">
        <v>19995.0</v>
      </c>
      <c r="E13" s="90"/>
    </row>
    <row customHeight="1" ht="12.75" r="14" spans="1:5" x14ac:dyDescent="0.25">
      <c r="A14" s="215" t="s">
        <v>469</v>
      </c>
      <c r="B14" s="656" t="s">
        <v>468</v>
      </c>
      <c r="C14" s="656"/>
      <c r="D14" s="216" t="n">
        <v>10000.0</v>
      </c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true"/>
    <col min="2" max="2" customWidth="true" style="226" width="12.42578125" collapsed="true"/>
    <col min="3" max="3" customWidth="true" style="226" width="31.0" collapsed="true"/>
    <col min="4" max="4" customWidth="true" style="227" width="14.7109375" collapsed="true"/>
    <col min="5" max="5" customWidth="true" style="228" width="15.5703125" collapsed="true"/>
    <col min="6" max="6" customWidth="true" style="226" width="17.0" collapsed="true"/>
    <col min="7" max="7" customWidth="true" style="226" width="17.42578125" collapsed="true"/>
    <col min="8" max="257" style="226" width="9.140625" collapsed="tru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 t="s">
        <v>472</v>
      </c>
      <c r="B13" s="665" t="s">
        <v>471</v>
      </c>
      <c r="C13" s="665" t="s">
        <v>462</v>
      </c>
      <c r="D13" s="236" t="s">
        <v>462</v>
      </c>
      <c r="E13" s="237" t="s">
        <v>470</v>
      </c>
      <c r="F13" s="238" t="n">
        <v>5000.0</v>
      </c>
      <c r="G13" s="239"/>
    </row>
    <row r="14" spans="1:7" x14ac:dyDescent="0.25">
      <c r="A14" s="240" t="s">
        <v>476</v>
      </c>
      <c r="B14" s="656" t="s">
        <v>475</v>
      </c>
      <c r="C14" s="656" t="s">
        <v>474</v>
      </c>
      <c r="D14" s="241" t="s">
        <v>474</v>
      </c>
      <c r="E14" s="242" t="s">
        <v>473</v>
      </c>
      <c r="F14" s="243" t="n">
        <v>8000.0</v>
      </c>
      <c r="G14" s="239"/>
    </row>
    <row r="15" spans="1:7" x14ac:dyDescent="0.25">
      <c r="A15" s="240" t="s">
        <v>472</v>
      </c>
      <c r="B15" s="656" t="s">
        <v>471</v>
      </c>
      <c r="C15" s="656" t="s">
        <v>462</v>
      </c>
      <c r="D15" s="241" t="s">
        <v>462</v>
      </c>
      <c r="E15" s="242" t="s">
        <v>470</v>
      </c>
      <c r="F15" s="243" t="n">
        <v>5000.0</v>
      </c>
      <c r="G15" s="239"/>
    </row>
    <row r="16" spans="1:7" x14ac:dyDescent="0.25">
      <c r="A16" s="244" t="s">
        <v>476</v>
      </c>
      <c r="B16" s="656" t="s">
        <v>475</v>
      </c>
      <c r="C16" s="656" t="s">
        <v>474</v>
      </c>
      <c r="D16" s="245" t="s">
        <v>474</v>
      </c>
      <c r="E16" s="246" t="s">
        <v>473</v>
      </c>
      <c r="F16" s="247" t="n">
        <v>8000.0</v>
      </c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3.42578125" collapsed="true"/>
    <col min="3" max="3" customWidth="true" style="104" width="28.7109375" collapsed="true"/>
    <col min="4" max="4" customWidth="true" style="261" width="14.5703125" collapsed="true"/>
    <col min="5" max="5" customWidth="true" style="264" width="12.85546875" collapsed="true"/>
    <col min="6" max="6" customWidth="true" style="104" width="17.28515625" collapsed="true"/>
    <col min="7" max="7" customWidth="true" style="104" width="12.85546875" collapsed="true"/>
    <col min="8" max="8" style="104" width="9.140625" collapsed="true"/>
    <col min="9" max="9" customWidth="true" style="104" width="10.42578125" collapsed="true"/>
    <col min="10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 t="s">
        <v>447</v>
      </c>
      <c r="B12" s="668" t="s">
        <v>446</v>
      </c>
      <c r="C12" s="668"/>
      <c r="D12" s="236" t="s">
        <v>445</v>
      </c>
      <c r="E12" s="237" t="s">
        <v>444</v>
      </c>
      <c r="F12" s="274" t="n">
        <v>500.0</v>
      </c>
      <c r="G12" s="275"/>
    </row>
    <row r="13" spans="1:7" x14ac:dyDescent="0.25">
      <c r="A13" s="240" t="s">
        <v>450</v>
      </c>
      <c r="B13" s="667" t="s">
        <v>449</v>
      </c>
      <c r="C13" s="667"/>
      <c r="D13" s="241" t="s">
        <v>445</v>
      </c>
      <c r="E13" s="242" t="s">
        <v>448</v>
      </c>
      <c r="F13" s="276" t="n">
        <v>200.0</v>
      </c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7.5703125" collapsed="true"/>
    <col min="3" max="3" customWidth="true" style="104" width="20.42578125" collapsed="true"/>
    <col min="4" max="4" customWidth="true" style="104" width="21.28515625" collapsed="true"/>
    <col min="5" max="5" customWidth="true" style="104" width="15.0" collapsed="true"/>
    <col min="6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 t="n">
        <v>0.0</v>
      </c>
      <c r="B12" s="665" t="s">
        <v>483</v>
      </c>
      <c r="C12" s="665"/>
      <c r="D12" s="26" t="n">
        <v>1200.0</v>
      </c>
    </row>
    <row r="13" spans="1:6" x14ac:dyDescent="0.25">
      <c r="A13" s="295" t="n">
        <v>1.0</v>
      </c>
      <c r="B13" s="656" t="s">
        <v>483</v>
      </c>
      <c r="C13" s="656"/>
      <c r="D13" s="296" t="n">
        <v>1200.0</v>
      </c>
    </row>
    <row r="14" spans="1:6" x14ac:dyDescent="0.25">
      <c r="A14" s="295" t="n">
        <v>2.0</v>
      </c>
      <c r="B14" s="656" t="s">
        <v>484</v>
      </c>
      <c r="C14" s="656"/>
      <c r="D14" s="296" t="n">
        <v>5000.0</v>
      </c>
    </row>
    <row r="15" spans="1:6" x14ac:dyDescent="0.25">
      <c r="A15" s="295" t="n">
        <v>3.0</v>
      </c>
      <c r="B15" s="656" t="s">
        <v>484</v>
      </c>
      <c r="C15" s="656"/>
      <c r="D15" s="296" t="n">
        <v>5000.0</v>
      </c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true"/>
    <col min="2" max="2" customWidth="true" style="104" width="46.5703125" collapsed="true"/>
    <col min="3" max="3" customWidth="true" style="104" width="11.85546875" collapsed="true"/>
    <col min="4" max="4" customWidth="true" style="104" width="17.28515625" collapsed="true"/>
    <col min="5" max="5" customWidth="true" style="104" width="10.7109375" collapsed="true"/>
    <col min="6" max="6" customWidth="true" style="104" width="11.140625" collapsed="true"/>
    <col min="7" max="8" style="104" width="9.140625" collapsed="true"/>
    <col min="9" max="9" customWidth="true" style="104" width="10.42578125" collapsed="true"/>
    <col min="10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 t="n">
        <v>0.0</v>
      </c>
      <c r="D12" s="310" t="n">
        <v>0.0</v>
      </c>
      <c r="E12" s="311" t="e">
        <f>D12/$D$20</f>
      </c>
    </row>
    <row r="13" spans="1:6" x14ac:dyDescent="0.25">
      <c r="A13" s="312">
        <v>2</v>
      </c>
      <c r="B13" s="313" t="s">
        <v>224</v>
      </c>
      <c r="C13" s="314" t="n">
        <v>0.0</v>
      </c>
      <c r="D13" s="73" t="n">
        <v>0.0</v>
      </c>
      <c r="E13" s="315" t="e">
        <f>D12/$D$20</f>
      </c>
    </row>
    <row r="14" spans="1:6" x14ac:dyDescent="0.25">
      <c r="A14" s="312">
        <v>3</v>
      </c>
      <c r="B14" s="316" t="s">
        <v>225</v>
      </c>
      <c r="C14" s="314" t="n">
        <v>0.0</v>
      </c>
      <c r="D14" s="73" t="n">
        <v>0.0</v>
      </c>
      <c r="E14" s="315" t="e">
        <f>D14/$D$20</f>
      </c>
    </row>
    <row r="15" spans="1:6" x14ac:dyDescent="0.25">
      <c r="A15" s="312">
        <v>4</v>
      </c>
      <c r="B15" s="313" t="s">
        <v>226</v>
      </c>
      <c r="C15" s="314" t="n">
        <v>0.0</v>
      </c>
      <c r="D15" s="73" t="n">
        <v>0.0</v>
      </c>
      <c r="E15" s="315" t="e">
        <f>D15/$D$20</f>
      </c>
    </row>
    <row r="16" spans="1:6" x14ac:dyDescent="0.25">
      <c r="A16" s="312">
        <v>5</v>
      </c>
      <c r="B16" s="313" t="s">
        <v>227</v>
      </c>
      <c r="C16" s="314" t="n">
        <v>0.0</v>
      </c>
      <c r="D16" s="73" t="n">
        <v>0.0</v>
      </c>
      <c r="E16" s="315" t="e">
        <f>D16/$D$20</f>
      </c>
    </row>
    <row r="17" spans="1:5" x14ac:dyDescent="0.25">
      <c r="A17" s="312">
        <v>6</v>
      </c>
      <c r="B17" s="313" t="s">
        <v>228</v>
      </c>
      <c r="C17" s="314" t="n">
        <v>0.0</v>
      </c>
      <c r="D17" s="73" t="n">
        <v>0.0</v>
      </c>
      <c r="E17" s="315" t="e">
        <f>D17/$D$20</f>
      </c>
    </row>
    <row r="18" spans="1:5" x14ac:dyDescent="0.25">
      <c r="A18" s="312">
        <v>7</v>
      </c>
      <c r="B18" s="313" t="s">
        <v>229</v>
      </c>
      <c r="C18" s="314" t="n">
        <v>0.0</v>
      </c>
      <c r="D18" s="73" t="n">
        <v>0.0</v>
      </c>
      <c r="E18" s="315" t="e">
        <f>D18/$D$20</f>
      </c>
    </row>
    <row r="19" spans="1:5" x14ac:dyDescent="0.25">
      <c r="A19" s="317">
        <v>8</v>
      </c>
      <c r="B19" s="318" t="s">
        <v>230</v>
      </c>
      <c r="C19" s="319" t="n">
        <v>0.0</v>
      </c>
      <c r="D19" s="320" t="n">
        <v>0.0</v>
      </c>
      <c r="E19" s="321" t="e">
        <f>D19/$D$20</f>
      </c>
    </row>
    <row r="20" spans="1:5" x14ac:dyDescent="0.25">
      <c r="A20" s="322"/>
      <c r="B20" s="323" t="s">
        <v>231</v>
      </c>
      <c r="C20" s="324">
        <f>SUM(C12:C19)</f>
      </c>
      <c r="D20" s="325">
        <f>SUM(D12:D19)</f>
      </c>
      <c r="E20" s="326" t="e">
        <f>SUM(E12:E19)</f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true"/>
    <col min="2" max="2" customWidth="true" style="328" width="32.7109375" collapsed="true"/>
    <col min="3" max="3" customWidth="true" style="329" width="15.28515625" collapsed="true"/>
    <col min="4" max="4" customWidth="true" style="328" width="14.28515625" collapsed="true"/>
    <col min="5" max="5" customWidth="true" style="328" width="23.0" collapsed="true"/>
    <col min="6" max="6" customWidth="true" style="328" width="21.5703125" collapsed="true"/>
    <col min="7" max="7" customWidth="true" style="328" width="16.140625" collapsed="true"/>
    <col min="8" max="8" customWidth="true" style="104" width="10.140625" collapsed="true"/>
    <col min="9" max="257" style="104" width="9.140625" collapsed="tru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 t="s">
        <v>478</v>
      </c>
      <c r="C18" s="339" t="n">
        <v>39480.0</v>
      </c>
      <c r="D18" s="340" t="s">
        <v>445</v>
      </c>
      <c r="E18" s="341" t="n">
        <v>35000.0</v>
      </c>
      <c r="F18" s="341" t="n">
        <v>580000.0</v>
      </c>
      <c r="G18" s="342" t="s">
        <v>477</v>
      </c>
    </row>
    <row r="19" spans="1:7" x14ac:dyDescent="0.25">
      <c r="A19" s="240"/>
      <c r="B19" s="343" t="s">
        <v>480</v>
      </c>
      <c r="C19" s="344" t="n">
        <v>39480.0</v>
      </c>
      <c r="D19" s="345" t="s">
        <v>479</v>
      </c>
      <c r="E19" s="346" t="n">
        <v>25000.0</v>
      </c>
      <c r="F19" s="346" t="n">
        <v>550000.0</v>
      </c>
      <c r="G19" s="347" t="s">
        <v>477</v>
      </c>
    </row>
    <row r="20" spans="1:7" x14ac:dyDescent="0.25">
      <c r="A20" s="240"/>
      <c r="B20" s="343" t="s">
        <v>482</v>
      </c>
      <c r="C20" s="344" t="n">
        <v>42768.0</v>
      </c>
      <c r="D20" s="345" t="s">
        <v>481</v>
      </c>
      <c r="E20" s="346" t="n">
        <v>60000.0</v>
      </c>
      <c r="F20" s="346" t="n">
        <v>560000.0</v>
      </c>
      <c r="G20" s="347" t="s">
        <v>477</v>
      </c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