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Efass-BackEnd\datafiles\"/>
    </mc:Choice>
  </mc:AlternateContent>
  <bookViews>
    <workbookView activeTab="27" firstSheet="6" tabRatio="937" windowHeight="3570" windowWidth="14130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0"/>
  <c i="28" r="H19"/>
  <c i="28" r="G19"/>
  <c i="28" r="F19"/>
  <c i="28" r="E19"/>
  <c i="28" r="D19"/>
  <c i="28" r="C19"/>
  <c i="28" r="C21" s="1"/>
  <c i="28" r="C22" s="1"/>
  <c i="28" r="I18"/>
  <c i="28" r="I17"/>
  <c i="28" r="H16"/>
  <c i="28" r="H21" s="1"/>
  <c i="28" r="G16"/>
  <c i="28" r="G21" s="1"/>
  <c i="28" r="F16"/>
  <c i="28" r="F21" s="1"/>
  <c i="28" r="E16"/>
  <c i="28" r="E21" s="1"/>
  <c i="28" r="D16"/>
  <c i="28" r="D21" s="1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27"/>
  <c i="18" r="D27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H33"/>
  <c i="17" r="G33"/>
  <c i="17" r="F33"/>
  <c i="17" r="E33"/>
  <c i="17" r="D33"/>
  <c i="17" r="C33"/>
  <c i="17" r="H32"/>
  <c i="17" r="G32"/>
  <c i="17" r="F32"/>
  <c i="17" r="E32"/>
  <c i="17" r="D32"/>
  <c i="17" r="C32"/>
  <c i="17" r="I30"/>
  <c i="17" r="I29"/>
  <c i="17" r="I27"/>
  <c i="17" r="I26"/>
  <c i="17" r="I24"/>
  <c i="17" r="I23"/>
  <c i="17" r="I21"/>
  <c i="17" r="I20"/>
  <c i="17" r="I18"/>
  <c i="17" r="I17"/>
  <c i="17" r="I15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D22"/>
  <c i="15" r="C22"/>
  <c i="15" r="E21"/>
  <c i="15" r="E20"/>
  <c i="15" r="E19"/>
  <c i="15" r="E18"/>
  <c i="15" r="E17"/>
  <c i="15" r="E22" s="1"/>
  <c i="15" r="E16"/>
  <c i="15" r="E15"/>
  <c i="15" r="E14"/>
  <c i="15" r="E13"/>
  <c i="15" r="E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H33"/>
  <c i="13" r="G33"/>
  <c i="13" r="F33"/>
  <c i="13" r="E33"/>
  <c i="13" r="D33"/>
  <c i="13" r="C33"/>
  <c i="13" r="H32"/>
  <c i="13" r="G32"/>
  <c i="13" r="F32"/>
  <c i="13" r="E32"/>
  <c i="13" r="D32"/>
  <c i="13" r="C32"/>
  <c i="13" r="I30"/>
  <c i="13" r="I29"/>
  <c i="13" r="I27"/>
  <c i="13" r="I26"/>
  <c i="13" r="I24"/>
  <c i="13" r="I23"/>
  <c i="13" r="I21"/>
  <c i="13" r="I20"/>
  <c i="13" r="I18"/>
  <c i="13" r="I17"/>
  <c i="13" r="I15"/>
  <c i="13" r="I14"/>
  <c i="13" r="I32" s="1"/>
  <c i="13" r="B9"/>
  <c i="13" r="B8"/>
  <c i="13" r="B7"/>
  <c i="13" r="B6"/>
  <c i="13" r="B5"/>
  <c i="13" r="B2"/>
  <c i="13" r="B1"/>
  <c i="12" r="C25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I23"/>
  <c i="11" r="N22"/>
  <c i="11" r="I22"/>
  <c i="11" r="N21"/>
  <c i="11" r="I21"/>
  <c i="11" r="N20"/>
  <c i="11" r="I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D20"/>
  <c i="8" r="E17" s="1"/>
  <c i="8" r="C20"/>
  <c i="8" r="E18"/>
  <c i="8" r="E16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8"/>
  <c i="2" r="E38"/>
  <c i="2" r="F34"/>
  <c i="2" r="E34"/>
  <c i="2" r="E32"/>
  <c i="2" r="F32" s="1"/>
  <c i="2" r="E22"/>
  <c i="2" r="E16"/>
  <c i="2" r="C9"/>
  <c i="2" r="C8"/>
  <c i="2" r="C7"/>
  <c i="2" r="C6"/>
  <c i="2" r="C5"/>
  <c i="2" r="C2"/>
  <c i="2" r="C1"/>
  <c i="1" r="F107"/>
  <c i="1" r="D101"/>
  <c i="1" r="D98"/>
  <c i="1" r="E93"/>
  <c i="1" r="E89"/>
  <c i="1" r="F87"/>
  <c i="1" r="E87"/>
  <c i="1" r="F83"/>
  <c i="1" r="E83"/>
  <c i="1" r="D82"/>
  <c i="1" r="D81"/>
  <c i="1" r="F75"/>
  <c i="1" r="E75"/>
  <c i="1" r="D75"/>
  <c i="1" r="F74"/>
  <c i="1" r="E74"/>
  <c i="1" r="D73"/>
  <c i="1" r="D72"/>
  <c i="1" r="E70"/>
  <c i="1" r="F70" s="1"/>
  <c i="1" r="D69"/>
  <c i="1" r="E59"/>
  <c i="1" r="E58"/>
  <c i="1" r="F60" s="1"/>
  <c i="1" r="E45"/>
  <c i="1" r="D44"/>
  <c i="1" r="D43"/>
  <c i="1" r="D40"/>
  <c i="1" r="F33"/>
  <c i="1" r="E33"/>
  <c i="1" r="D32"/>
  <c i="1" r="F27"/>
  <c i="1" r="E27"/>
  <c i="1" r="F25"/>
  <c i="1" r="E24"/>
  <c i="1" r="D23"/>
  <c i="1" r="D22"/>
  <c i="1" r="E20"/>
  <c i="1" r="D20"/>
  <c i="1" r="F17"/>
  <c i="1" r="E17"/>
  <c i="28" l="1" r="I19"/>
  <c i="28" r="D22"/>
  <c i="28" r="E22" s="1"/>
  <c i="28" r="F22" s="1"/>
  <c i="28" r="G22" s="1"/>
  <c i="28" r="H22" s="1"/>
  <c i="28" r="I22" s="1"/>
  <c i="28" r="I16"/>
  <c i="28" r="I21"/>
  <c i="18" r="F26"/>
  <c i="17" r="I32"/>
  <c i="17" r="J29" s="1"/>
  <c i="15" r="B21"/>
  <c i="15" r="B16"/>
  <c i="15" r="B12"/>
  <c i="15" r="B19"/>
  <c i="15" r="B15"/>
  <c i="15" r="B14"/>
  <c i="15" r="B18"/>
  <c i="15" r="B13"/>
  <c i="15" r="B17"/>
  <c i="1" r="D48"/>
  <c i="1" r="E50" s="1"/>
  <c i="1" r="F50" s="1"/>
  <c i="15" r="B20"/>
  <c i="13" r="J26"/>
  <c i="13" r="J17"/>
  <c i="13" r="J14"/>
  <c i="13" r="J23"/>
  <c i="13" r="J29"/>
  <c i="13" r="J20"/>
  <c i="8" r="E19"/>
  <c i="8" r="E12"/>
  <c i="8" r="E13"/>
  <c i="8" r="E14"/>
  <c i="8" r="E15"/>
  <c i="1" r="D35"/>
  <c i="1" r="E42" s="1"/>
  <c i="13" r="I33" s="1"/>
  <c i="13" r="J30" s="1"/>
  <c i="2" r="F23"/>
  <c i="2" r="F33" s="1"/>
  <c i="2" r="F35" s="1"/>
  <c i="2" r="F39" s="1"/>
  <c i="1" r="D103" s="1"/>
  <c i="1" r="E104" s="1"/>
  <c i="1" r="F105" s="1"/>
  <c i="17" r="I33"/>
  <c i="18" r="F27"/>
  <c i="18" r="A32" s="1"/>
  <c i="18" r="E32" s="1"/>
  <c i="10" r="D20"/>
  <c i="10" r="A23" s="1"/>
  <c i="10" r="C23" s="1"/>
  <c i="12" r="D25"/>
  <c i="17" l="1" r="J14"/>
  <c i="17" r="J26"/>
  <c i="17" r="J23"/>
  <c i="17" r="J17"/>
  <c i="17" r="J20"/>
  <c i="17" r="J32" s="1"/>
  <c i="13" r="J32"/>
  <c i="13" r="A36"/>
  <c i="13" r="G36" s="1"/>
  <c i="13" r="J15"/>
  <c i="13" r="J21"/>
  <c i="13" r="J27"/>
  <c i="13" r="J18"/>
  <c i="8" r="E20"/>
  <c i="13" r="J24"/>
  <c i="1" r="F46"/>
  <c i="1" r="F61" s="1"/>
  <c i="22" r="D16"/>
  <c i="22" r="D26" s="1"/>
  <c i="22" r="B23" s="1"/>
  <c i="17" r="A38"/>
  <c i="17" r="G38" s="1"/>
  <c i="17" r="J30"/>
  <c i="17" r="J24"/>
  <c i="17" r="J18"/>
  <c i="17" r="J27"/>
  <c i="17" r="J21"/>
  <c i="17" r="J15"/>
  <c i="12" r="E21"/>
  <c i="12" r="E13"/>
  <c i="12" r="E20"/>
  <c i="12" r="E12"/>
  <c i="12" r="E25" s="1"/>
  <c i="12" r="A29"/>
  <c i="12" r="C29" s="1"/>
  <c i="12" r="E19"/>
  <c i="12" r="E18"/>
  <c i="12" r="E17"/>
  <c i="12" r="E24"/>
  <c i="12" r="E16"/>
  <c i="12" r="E22"/>
  <c i="12" r="E23"/>
  <c i="12" r="E15"/>
  <c i="12" r="E14"/>
  <c i="13" l="1" r="J33"/>
  <c i="22" r="B21"/>
  <c i="1" r="D76"/>
  <c i="1" r="E76" s="1"/>
  <c i="1" r="F76" s="1"/>
  <c i="1" r="F106" s="1"/>
  <c i="1" r="B110" s="1"/>
  <c i="1" r="D110" s="1"/>
  <c i="22" r="B18"/>
  <c i="22" r="B22"/>
  <c i="22" r="B25"/>
  <c i="22" r="B14"/>
  <c i="22" r="B13"/>
  <c i="22" r="B24"/>
  <c i="22" r="B12"/>
  <c i="22" r="B17"/>
  <c i="17" r="J33"/>
</calcChain>
</file>

<file path=xl/sharedStrings.xml><?xml version="1.0" encoding="utf-8"?>
<sst xmlns="http://schemas.openxmlformats.org/spreadsheetml/2006/main" count="968" uniqueCount="478">
  <si>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</si>
  <si>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</si>
  <si>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</si>
  <si>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</si>
  <si>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</si>
  <si>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</si>
  <si>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</si>
  <si>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</si>
  <si>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</si>
  <si>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</si>
  <si>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</si>
  <si>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</si>
  <si>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</si>
  <si>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</si>
  <si>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</si>
  <si>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</si>
  <si>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</si>
  <si>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</si>
  <si>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</si>
  <si>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</si>
  <si>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</si>
  <si>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</si>
  <si>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</si>
  <si>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</si>
  <si>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</si>
  <si>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</si>
  <si>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</si>
  <si>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</si>
  <si>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</si>
  <si>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</si>
  <si>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</si>
  <si>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</si>
  <si>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</si>
  <si>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</si>
  <si>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</si>
  <si>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</si>
  <si>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</si>
  <si>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</si>
  <si>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</si>
  <si>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</si>
  <si>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</si>
  <si>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</si>
  <si>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</si>
  <si>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</si>
  <si>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</si>
  <si>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</si>
  <si>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</si>
  <si>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</si>
  <si>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</si>
  <si>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</si>
  <si>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</si>
  <si>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</si>
  <si>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</si>
  <si>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</si>
  <si>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</si>
  <si>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</si>
  <si>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</si>
  <si>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</si>
  <si>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</si>
  <si>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</si>
  <si>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</si>
  <si>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</si>
  <si>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</si>
  <si>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</si>
  <si>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</si>
  <si>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</si>
  <si>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</si>
  <si>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</si>
  <si>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</si>
  <si>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</si>
  <si>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</si>
  <si>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</si>
  <si>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</si>
  <si>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</si>
  <si>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</si>
  <si>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</si>
  <si>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</si>
  <si>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</si>
  <si>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</si>
  <si>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</si>
  <si>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</si>
  <si>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</si>
  <si>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</si>
  <si>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</si>
  <si>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</si>
  <si>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</si>
  <si>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</si>
  <si>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</si>
  <si>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</si>
  <si>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</si>
  <si>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</si>
  <si>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</si>
  <si>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</si>
  <si>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</si>
  <si>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</si>
  <si>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</si>
  <si>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</si>
  <si>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</si>
  <si>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</si>
  <si>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</si>
  <si>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</si>
  <si>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</si>
  <si>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</si>
  <si>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</si>
  <si>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</si>
  <si>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</si>
  <si>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</si>
  <si>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</si>
  <si>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</si>
  <si>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</si>
  <si>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</si>
  <si>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</si>
  <si>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</si>
  <si>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</si>
  <si>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</si>
  <si>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</si>
  <si>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</si>
  <si>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</si>
  <si>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</si>
  <si>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</si>
  <si>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</si>
  <si>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</si>
  <si>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</si>
  <si>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</si>
  <si>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</si>
  <si>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</si>
  <si>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</si>
  <si>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</si>
  <si>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</si>
  <si>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</si>
  <si>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</si>
  <si>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</si>
  <si>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</si>
  <si>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</si>
  <si>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</si>
  <si>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</si>
  <si>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</si>
  <si>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</si>
  <si>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</si>
  <si>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</si>
  <si>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</si>
  <si>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</si>
  <si>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</si>
  <si>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</si>
  <si>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</si>
  <si>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</si>
  <si>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</si>
  <si>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</si>
  <si>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</si>
  <si>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</si>
  <si>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</si>
  <si>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</si>
  <si>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</si>
  <si>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</si>
  <si>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</si>
  <si>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</si>
  <si>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</si>
  <si>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</si>
  <si>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</si>
  <si>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</si>
  <si>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</si>
  <si>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</si>
  <si>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</si>
  <si>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</si>
  <si>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</si>
  <si>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</si>
  <si>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</si>
  <si>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</si>
  <si>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</si>
  <si>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</si>
  <si>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</si>
  <si>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</si>
  <si>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</si>
  <si>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</si>
  <si>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</si>
  <si>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</si>
  <si>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</si>
  <si>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</si>
  <si>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</si>
  <si>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</si>
  <si>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</si>
  <si>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</si>
  <si>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</si>
  <si>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</si>
  <si>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</si>
  <si>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</si>
  <si>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</si>
  <si>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</si>
  <si>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</si>
  <si>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</si>
  <si>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</si>
  <si>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</si>
  <si>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</si>
  <si>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</si>
  <si>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</si>
  <si>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</si>
  <si>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</si>
  <si>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</si>
  <si>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</si>
  <si>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</si>
  <si>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</si>
  <si>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</si>
  <si>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</si>
  <si>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</si>
  <si>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</si>
  <si>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</si>
  <si>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</si>
  <si>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</si>
  <si>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</si>
  <si>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</si>
  <si>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</si>
  <si>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</si>
  <si>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</si>
  <si>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</si>
  <si>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</si>
  <si>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</si>
  <si>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</si>
  <si>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</si>
  <si>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</si>
  <si>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</si>
  <si>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</si>
  <si>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</si>
  <si>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</si>
  <si>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</si>
  <si>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</si>
  <si>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</si>
  <si>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</si>
  <si>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</si>
  <si>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</si>
  <si>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</si>
  <si>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</si>
  <si>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</si>
  <si>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</si>
  <si>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</si>
  <si>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</si>
  <si>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</si>
  <si>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</si>
  <si>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</si>
  <si>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</si>
  <si>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</si>
  <si>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</si>
  <si>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</si>
  <si>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</si>
  <si>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</si>
  <si>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</si>
  <si>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</si>
  <si>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</si>
  <si>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</si>
  <si>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</si>
  <si>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</si>
  <si>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</si>
  <si>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</si>
  <si>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</si>
  <si>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</si>
  <si>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</si>
  <si>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</si>
  <si>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</si>
  <si>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</si>
  <si>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</si>
  <si>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</si>
  <si>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</si>
  <si>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</si>
  <si>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</si>
  <si>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</si>
  <si>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</si>
  <si>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</si>
  <si>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</si>
  <si>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</si>
  <si>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</si>
  <si>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</si>
  <si>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</si>
  <si>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</si>
  <si>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</si>
  <si>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</si>
  <si>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</si>
  <si>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</si>
  <si>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</si>
  <si>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</si>
  <si>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</si>
  <si>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</si>
  <si>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</si>
  <si>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</si>
  <si>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</si>
  <si>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</si>
  <si>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</si>
  <si>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</si>
  <si>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</si>
  <si>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</si>
  <si>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</si>
  <si>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</si>
  <si>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</si>
  <si>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</si>
  <si>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</si>
  <si>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</si>
  <si>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</si>
  <si>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</si>
  <si>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</si>
  <si>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</si>
  <si>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</si>
  <si>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</si>
  <si>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</si>
  <si>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</si>
  <si>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</si>
  <si>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</si>
  <si>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</si>
  <si>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</si>
  <si>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</si>
  <si>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</si>
  <si>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</si>
  <si>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</si>
  <si>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</si>
  <si>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</si>
  <si>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</si>
  <si>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</si>
  <si>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</si>
  <si>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</si>
  <si>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</si>
  <si>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</si>
  <si>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</si>
  <si>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</si>
  <si>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</si>
  <si>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</si>
  <si>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</si>
  <si>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</si>
  <si>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</si>
  <si>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</si>
  <si>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</si>
  <si>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</si>
  <si>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</si>
  <si>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</si>
  <si>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</si>
  <si>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</si>
  <si>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</si>
  <si>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</si>
  <si>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</si>
  <si>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</si>
  <si>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</si>
  <si>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</si>
  <si>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</si>
  <si>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</si>
  <si>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</si>
  <si>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</si>
  <si>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</si>
  <si>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</si>
  <si>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</si>
  <si>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</si>
  <si>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</si>
  <si>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</si>
  <si>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</si>
  <si>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</si>
  <si>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</si>
  <si>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</si>
  <si>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</si>
  <si>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</si>
  <si>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</si>
  <si>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</si>
  <si>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</si>
  <si>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</si>
  <si>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</si>
  <si>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</si>
  <si>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</si>
  <si>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</si>
  <si>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</si>
  <si>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</si>
  <si>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</si>
  <si>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</si>
  <si>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</si>
  <si>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</si>
  <si>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</si>
  <si>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</si>
  <si>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</si>
  <si>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</si>
  <si>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</si>
  <si>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</si>
  <si>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</si>
  <si>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</si>
  <si>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</si>
  <si>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</si>
  <si>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</si>
  <si>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</si>
  <si>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</si>
  <si>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</si>
  <si>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</si>
  <si>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</si>
  <si>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</si>
  <si>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</si>
  <si>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</si>
  <si>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</si>
  <si>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</si>
  <si>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</si>
  <si>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</si>
  <si>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</si>
  <si>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</si>
  <si>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</si>
  <si>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</si>
  <si>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</si>
  <si>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</si>
  <si>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</si>
  <si>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</si>
  <si>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</si>
  <si>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</si>
  <si>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</si>
  <si>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</si>
  <si>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</si>
  <si>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</si>
  <si>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</si>
  <si>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</si>
  <si>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</si>
  <si>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</si>
  <si>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</si>
  <si>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</si>
  <si>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</si>
  <si>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</si>
  <si>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</si>
  <si>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</si>
  <si>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</si>
  <si>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</si>
  <si>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</si>
  <si>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</si>
  <si>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</si>
  <si>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</si>
  <si>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</si>
  <si>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</si>
  <si>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</si>
  <si>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</si>
  <si>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</si>
  <si>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</si>
  <si>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</si>
  <si>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</si>
  <si>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</si>
  <si>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</si>
  <si>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</si>
  <si>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</si>
  <si>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</si>
  <si>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</si>
  <si>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</si>
  <si>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</si>
  <si>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</si>
  <si>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</si>
  <si>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</si>
  <si>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</si>
  <si>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</si>
  <si>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</si>
  <si>
    <t>25/04/2019</t>
  </si>
  <si>
    <t>7p8</t>
  </si>
  <si>
    <t>zenith BANK1y</t>
  </si>
  <si>
    <t>2</t>
  </si>
  <si>
    <t>5</t>
  </si>
  <si>
    <t>SAMS BANK</t>
  </si>
  <si>
    <t>2007</t>
  </si>
  <si>
    <t>18/02/2020</t>
  </si>
  <si>
    <t>third year</t>
  </si>
  <si>
    <t>SAMS BANK2</t>
  </si>
  <si>
    <t>28/02/2020</t>
  </si>
  <si>
    <t>second year</t>
  </si>
  <si>
    <t>SAMS BANK34</t>
  </si>
  <si>
    <t>2009</t>
  </si>
  <si>
    <t>4</t>
  </si>
  <si>
    <t>Fidelity</t>
  </si>
  <si>
    <t>john ebri</t>
  </si>
  <si>
    <t>6</t>
  </si>
  <si>
    <t>paul</t>
  </si>
  <si>
    <t>ade</t>
  </si>
  <si>
    <t>oo</t>
  </si>
  <si>
    <t>SAM BANK</t>
  </si>
  <si>
    <t>AC233</t>
  </si>
  <si>
    <t>diamond</t>
  </si>
  <si>
    <t>adeokin</t>
  </si>
  <si>
    <t>cash deposit</t>
  </si>
  <si>
    <t>transfer deposit</t>
  </si>
  <si>
    <t>fixed deposit</t>
  </si>
  <si>
    <t>tttt</t>
  </si>
  <si>
    <t>45</t>
  </si>
  <si>
    <t xml:space="preserve">Zenith Bank </t>
  </si>
  <si>
    <t>MD500</t>
  </si>
  <si>
    <t>rrr</t>
  </si>
  <si>
    <t>50</t>
  </si>
  <si>
    <t>MD600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</si>
</sst>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38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ont="1" applyProtection="1" borderId="11" fillId="0" fontId="3" numFmtId="0" xfId="0"/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D89" sqref="D89"/>
    </sheetView>
  </sheetViews>
  <sheetFormatPr defaultColWidth="9.140625" defaultRowHeight="15" x14ac:dyDescent="0.25"/>
  <cols>
    <col min="1" max="1" customWidth="true" style="1" width="11.85546875" collapsed="true"/>
    <col min="2" max="2" customWidth="true" style="1" width="11.5703125" collapsed="true"/>
    <col min="3" max="3" customWidth="true" style="1" width="40.7109375" collapsed="true"/>
    <col min="4" max="4" customWidth="true" style="2" width="18.42578125" collapsed="true"/>
    <col min="5" max="5" customWidth="true" style="1" width="19.28515625" collapsed="true"/>
    <col min="6" max="6" customWidth="true" style="1" width="17.140625" collapsed="true"/>
    <col min="7" max="7" style="1" width="9.140625" collapsed="true"/>
    <col min="8" max="8" customWidth="true" style="1" width="13.5703125" collapsed="true"/>
    <col min="9" max="257" style="1" width="9.140625" collapsed="tru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/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/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  <v>0</v>
      </c>
      <c r="F17" s="41">
        <f>E17</f>
        <v>0</v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  <v>0</v>
      </c>
      <c r="E20" s="40">
        <f>D20</f>
        <v>0</v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  <v>0</v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  <v>0</v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  <v>0</v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  <v>0</v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/>
      <c r="E27" s="40">
        <f>D27</f>
        <v>0</v>
      </c>
      <c r="F27" s="41">
        <f>E27</f>
        <v>0</v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/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/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/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  <v>0</v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  <v>0</v>
      </c>
      <c r="F33" s="41">
        <f>E33</f>
        <v>0</v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  <v>0</v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/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/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/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/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  <v>0</v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/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  <v>0</v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'771'!N15</f>
        <v>0</v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  <v>132.80000000000001</v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D43+D44</f>
        <v>132.80000000000001</v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-132.80000000000001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  <v>0</v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/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D48-D49</f>
        <v>0</v>
      </c>
      <c r="F50" s="41">
        <f>E50</f>
        <v>0</v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>
        <v>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/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/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/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/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/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  <v>0</v>
      </c>
      <c r="F58" s="37"/>
    </row>
    <row r="59" spans="1:6" x14ac:dyDescent="0.25">
      <c r="A59" s="32">
        <v>10980</v>
      </c>
      <c r="B59" s="60" t="s">
        <v>63</v>
      </c>
      <c r="C59" s="61"/>
      <c r="D59" s="35"/>
      <c r="E59" s="40">
        <f>D59</f>
        <v>0</v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0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  <v>-132.80000000000001</v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/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/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/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/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  <v>0</v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SUM(D65:D69)</f>
        <v>0</v>
      </c>
      <c r="F70" s="41">
        <f>E70</f>
        <v>0</v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  <v>0</v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  <v>0</v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SUM(D72:D73)</f>
        <v>0</v>
      </c>
      <c r="F74" s="41">
        <f>E74</f>
        <v>0</v>
      </c>
    </row>
    <row r="75" spans="1:8" x14ac:dyDescent="0.25">
      <c r="A75" s="49">
        <v>20450</v>
      </c>
      <c r="B75" s="52" t="s">
        <v>78</v>
      </c>
      <c r="C75" s="52"/>
      <c r="D75" s="48">
        <f>'451'!G22</f>
        <v>0</v>
      </c>
      <c r="E75" s="40">
        <f>D75</f>
        <v>0</v>
      </c>
      <c r="F75" s="41">
        <f>E75</f>
        <v>0</v>
      </c>
    </row>
    <row r="76" spans="1:8" x14ac:dyDescent="0.25">
      <c r="A76" s="49">
        <v>20500</v>
      </c>
      <c r="B76" s="52" t="s">
        <v>79</v>
      </c>
      <c r="C76" s="52"/>
      <c r="D76" s="48">
        <f>'501'!D26</f>
        <v>25190</v>
      </c>
      <c r="E76" s="40">
        <f>D76</f>
        <v>25190</v>
      </c>
      <c r="F76" s="41">
        <f>E76</f>
        <v>25190</v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/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/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/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  <v>0</v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  <v>0</v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  <v>0</v>
      </c>
      <c r="F83" s="41">
        <f>E83</f>
        <v>0</v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/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/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  <v>0</v>
      </c>
      <c r="F87" s="41">
        <f>E87</f>
        <v>0</v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/>
      <c r="E89" s="40">
        <f>D89</f>
        <v>0</v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>
        <v>20000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/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  <v>20000</v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/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/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/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  <v>0</v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/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/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  <v>0</v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/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  <v/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  <v>0</v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  <v>20000</v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  <v>45190</v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  <v>0</v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1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true"/>
    <col min="2" max="2" customWidth="true" style="104" width="22.0" collapsed="true"/>
    <col min="3" max="3" customWidth="true" style="104" width="21.7109375" collapsed="true"/>
    <col min="4" max="4" customWidth="true" style="104" width="16.140625" collapsed="true"/>
    <col min="5" max="5" customWidth="true" style="104" width="15.85546875" collapsed="true"/>
    <col min="6" max="6" customWidth="true" style="104" width="14.0" collapsed="true"/>
    <col min="7" max="9" style="104" width="9.140625" collapsed="true"/>
    <col min="10" max="10" customWidth="true" style="104" width="10.140625" collapsed="true"/>
    <col min="11" max="257" style="104" width="9.140625" collapsed="tru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243</v>
      </c>
    </row>
    <row r="4" spans="1:6" x14ac:dyDescent="0.25">
      <c r="A4" s="106" t="s">
        <v>5</v>
      </c>
      <c r="B4" s="106"/>
      <c r="C4" s="290" t="s">
        <v>244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213</v>
      </c>
      <c r="B11" s="673"/>
      <c r="C11" s="673"/>
      <c r="D11" s="356" t="s">
        <v>245</v>
      </c>
      <c r="E11" s="99"/>
    </row>
    <row customHeight="1" ht="13.5" r="12" spans="1:6" x14ac:dyDescent="0.25">
      <c r="A12" s="357">
        <v>10762</v>
      </c>
      <c r="B12" s="674" t="s">
        <v>246</v>
      </c>
      <c r="C12" s="674"/>
      <c r="D12" s="238">
        <v>13280</v>
      </c>
      <c r="E12" s="99"/>
    </row>
    <row customHeight="1" ht="12.75" r="13" spans="1:6" x14ac:dyDescent="0.25">
      <c r="A13" s="358">
        <v>10763</v>
      </c>
      <c r="B13" s="675" t="s">
        <v>247</v>
      </c>
      <c r="C13" s="675"/>
      <c r="D13" s="359"/>
      <c r="E13" s="99"/>
    </row>
    <row r="14" spans="1:6" x14ac:dyDescent="0.25">
      <c r="A14" s="358">
        <v>10764</v>
      </c>
      <c r="B14" s="670" t="s">
        <v>248</v>
      </c>
      <c r="C14" s="670"/>
      <c r="D14" s="360">
        <f>'771'!J15</f>
        <v>0</v>
      </c>
      <c r="E14" s="157"/>
    </row>
    <row r="15" spans="1:6" x14ac:dyDescent="0.25">
      <c r="A15" s="358">
        <v>10765</v>
      </c>
      <c r="B15" s="670" t="s">
        <v>249</v>
      </c>
      <c r="C15" s="670"/>
      <c r="D15" s="360">
        <f>'771'!K15</f>
        <v>0</v>
      </c>
      <c r="E15" s="157"/>
    </row>
    <row r="16" spans="1:6" x14ac:dyDescent="0.25">
      <c r="A16" s="358">
        <v>10766</v>
      </c>
      <c r="B16" s="670" t="s">
        <v>250</v>
      </c>
      <c r="C16" s="670"/>
      <c r="D16" s="360">
        <f>'771'!L15</f>
        <v>0</v>
      </c>
      <c r="E16" s="157"/>
    </row>
    <row r="17" spans="1:6" x14ac:dyDescent="0.25">
      <c r="A17" s="358">
        <v>10767</v>
      </c>
      <c r="B17" s="670" t="s">
        <v>251</v>
      </c>
      <c r="C17" s="670"/>
      <c r="D17" s="360">
        <f>'771'!M15</f>
        <v>0</v>
      </c>
      <c r="E17" s="157"/>
    </row>
    <row r="18" spans="1:6" x14ac:dyDescent="0.25">
      <c r="A18" s="358">
        <v>10768</v>
      </c>
      <c r="B18" s="670" t="s">
        <v>252</v>
      </c>
      <c r="C18" s="670"/>
      <c r="D18" s="361">
        <f>SUM(D14:D17)</f>
        <v>0</v>
      </c>
      <c r="E18" s="157"/>
    </row>
    <row r="19" spans="1:6" x14ac:dyDescent="0.25">
      <c r="A19" s="362"/>
      <c r="B19" s="671" t="s">
        <v>253</v>
      </c>
      <c r="C19" s="671"/>
      <c r="D19" s="363">
        <f>'771'!H15</f>
        <v>0</v>
      </c>
      <c r="E19" s="157"/>
    </row>
    <row r="20" spans="1:6" x14ac:dyDescent="0.25">
      <c r="A20" s="364">
        <v>10769</v>
      </c>
      <c r="B20" s="672" t="s">
        <v>231</v>
      </c>
      <c r="C20" s="672"/>
      <c r="D20" s="365" t="str">
        <f>IF(D19+D18+D12='300'!E42,D19+D18+D12,"Check Rules!!!")</f>
        <v>Check Rules!!!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Check Rules!!!</v>
      </c>
      <c r="B23" s="90"/>
      <c r="C23" s="650" t="str">
        <f>A23</f>
        <v>Check Rules!!!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J13" view="pageBreakPreview" workbookViewId="0" zoomScaleNormal="70" zoomScalePageLayoutView="84">
      <selection activeCell="Y22" sqref="Y22"/>
    </sheetView>
  </sheetViews>
  <sheetFormatPr defaultColWidth="9.140625" defaultRowHeight="15" x14ac:dyDescent="0.25"/>
  <cols>
    <col min="1" max="1" customWidth="true" style="98" width="6.28515625" collapsed="true"/>
    <col min="2" max="2" customWidth="true" style="366" width="18.7109375" collapsed="true"/>
    <col min="3" max="3" customWidth="true" style="98" width="34.42578125" collapsed="true"/>
    <col min="4" max="4" customWidth="true" style="367" width="14.85546875" collapsed="true"/>
    <col min="5" max="5" customWidth="true" style="367" width="12.7109375" collapsed="true"/>
    <col min="6" max="6" customWidth="true" style="368" width="12.28515625" collapsed="true"/>
    <col min="7" max="7" customWidth="true" style="368" width="12.42578125" collapsed="true"/>
    <col min="8" max="8" customWidth="true" style="368" width="11.42578125" collapsed="true"/>
    <col min="9" max="9" customWidth="true" style="369" width="12.42578125" collapsed="true"/>
    <col min="10" max="10" customWidth="true" style="370" width="12.85546875" collapsed="true"/>
    <col min="11" max="11" customWidth="true" style="370" width="10.5703125" collapsed="true"/>
    <col min="12" max="12" customWidth="true" style="370" width="10.28515625" collapsed="true"/>
    <col min="13" max="13" customWidth="true" style="370" width="10.0" collapsed="true"/>
    <col min="14" max="14" customWidth="true" style="371" width="15.28515625" collapsed="true"/>
    <col min="15" max="15" customWidth="true" style="98" width="14.85546875" collapsed="true"/>
    <col min="16" max="257" style="98" width="9.140625" collapsed="tru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254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255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/>
      <c r="G14" s="98"/>
      <c r="H14" s="98"/>
      <c r="I14" s="98"/>
      <c r="J14" s="98"/>
      <c r="K14" s="98"/>
      <c r="L14" s="98"/>
      <c r="M14" s="98"/>
      <c r="N14" s="98"/>
    </row>
    <row r="15" spans="1:15" x14ac:dyDescent="0.25">
      <c r="A15" s="380" t="s">
        <v>256</v>
      </c>
      <c r="B15" s="381"/>
      <c r="C15" s="381"/>
      <c r="D15" s="381"/>
      <c r="E15" s="381"/>
      <c r="F15" s="382">
        <f ref="F15:N15" si="0" t="shared">SUM(F20:F65281)</f>
        <v>0</v>
      </c>
      <c r="G15" s="382">
        <f si="0" t="shared"/>
        <v>0</v>
      </c>
      <c r="H15" s="382">
        <f si="0" t="shared"/>
        <v>0</v>
      </c>
      <c r="I15" s="382">
        <f si="0" t="shared"/>
        <v>0</v>
      </c>
      <c r="J15" s="382">
        <f si="0" t="shared"/>
        <v>0</v>
      </c>
      <c r="K15" s="382">
        <f si="0" t="shared"/>
        <v>0</v>
      </c>
      <c r="L15" s="382">
        <f si="0" t="shared"/>
        <v>0</v>
      </c>
      <c r="M15" s="382">
        <f si="0" t="shared"/>
        <v>0</v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customHeight="1" ht="15.75" r="17" spans="1:15" x14ac:dyDescent="0.25">
      <c r="A17" s="681" t="s">
        <v>257</v>
      </c>
      <c r="B17" s="679" t="s">
        <v>258</v>
      </c>
      <c r="C17" s="679" t="s">
        <v>259</v>
      </c>
      <c r="D17" s="679" t="s">
        <v>260</v>
      </c>
      <c r="E17" s="679" t="s">
        <v>261</v>
      </c>
      <c r="F17" s="679" t="s">
        <v>262</v>
      </c>
      <c r="G17" s="679" t="s">
        <v>263</v>
      </c>
      <c r="H17" s="679" t="s">
        <v>264</v>
      </c>
      <c r="I17" s="679" t="s">
        <v>265</v>
      </c>
      <c r="J17" s="680" t="s">
        <v>266</v>
      </c>
      <c r="K17" s="680"/>
      <c r="L17" s="680"/>
      <c r="M17" s="680"/>
      <c r="N17" s="676" t="s">
        <v>267</v>
      </c>
      <c r="O17" s="677" t="s">
        <v>268</v>
      </c>
    </row>
    <row r="18" spans="1:15" x14ac:dyDescent="0.25">
      <c r="A18" s="681"/>
      <c r="B18" s="679"/>
      <c r="C18" s="679"/>
      <c r="D18" s="679"/>
      <c r="E18" s="679"/>
      <c r="F18" s="679"/>
      <c r="G18" s="679"/>
      <c r="H18" s="679"/>
      <c r="I18" s="679"/>
      <c r="J18" s="390" t="s">
        <v>269</v>
      </c>
      <c r="K18" s="390" t="s">
        <v>270</v>
      </c>
      <c r="L18" s="390" t="s">
        <v>271</v>
      </c>
      <c r="M18" s="390" t="s">
        <v>272</v>
      </c>
      <c r="N18" s="676"/>
      <c r="O18" s="677"/>
    </row>
    <row ht="51" r="19" spans="1:15" x14ac:dyDescent="0.25">
      <c r="A19" s="681"/>
      <c r="B19" s="679"/>
      <c r="C19" s="679"/>
      <c r="D19" s="679"/>
      <c r="E19" s="679"/>
      <c r="F19" s="679"/>
      <c r="G19" s="679"/>
      <c r="H19" s="679"/>
      <c r="I19" s="679"/>
      <c r="J19" s="389" t="s">
        <v>273</v>
      </c>
      <c r="K19" s="389" t="s">
        <v>274</v>
      </c>
      <c r="L19" s="389" t="s">
        <v>275</v>
      </c>
      <c r="M19" s="389" t="s">
        <v>276</v>
      </c>
      <c r="N19" s="676"/>
      <c r="O19" s="677"/>
    </row>
    <row r="20" spans="1:15" x14ac:dyDescent="0.25">
      <c r="A20" s="391"/>
      <c r="B20" s="392"/>
      <c r="C20" s="393"/>
      <c r="D20" s="394"/>
      <c r="E20" s="237"/>
      <c r="F20" s="395"/>
      <c r="G20" s="396"/>
      <c r="H20" s="396"/>
      <c r="I20" s="397">
        <f ref="I20:I51" si="1" t="shared">G20+H20</f>
        <v>0</v>
      </c>
      <c r="J20" s="398"/>
      <c r="K20" s="398"/>
      <c r="L20" s="398"/>
      <c r="M20" s="398"/>
      <c r="N20" s="399">
        <f ref="N20:N51" si="2" t="shared">(0.05*J20)+(0.2*K20)+(0.5*L20)+M20</f>
        <v>0</v>
      </c>
      <c r="O20" s="400"/>
    </row>
    <row r="21" spans="1:15" x14ac:dyDescent="0.25">
      <c r="A21" s="401"/>
      <c r="B21" s="402"/>
      <c r="C21" s="403"/>
      <c r="D21" s="404"/>
      <c r="E21" s="404"/>
      <c r="F21" s="405"/>
      <c r="G21" s="405"/>
      <c r="H21" s="405"/>
      <c r="I21" s="406">
        <f si="1" t="shared"/>
        <v>0</v>
      </c>
      <c r="J21" s="407"/>
      <c r="K21" s="407"/>
      <c r="L21" s="407"/>
      <c r="M21" s="407"/>
      <c r="N21" s="408">
        <f si="2" t="shared"/>
        <v>0</v>
      </c>
      <c r="O21" s="409"/>
    </row>
    <row r="22" spans="1:15" x14ac:dyDescent="0.25">
      <c r="A22" s="401"/>
      <c r="B22" s="402"/>
      <c r="C22" s="403"/>
      <c r="D22" s="404"/>
      <c r="E22" s="404"/>
      <c r="F22" s="405"/>
      <c r="G22" s="405"/>
      <c r="H22" s="405"/>
      <c r="I22" s="406">
        <f si="1" t="shared"/>
        <v>0</v>
      </c>
      <c r="J22" s="407"/>
      <c r="K22" s="407"/>
      <c r="L22" s="407"/>
      <c r="M22" s="407"/>
      <c r="N22" s="408">
        <f si="2" t="shared"/>
        <v>0</v>
      </c>
      <c r="O22" s="409"/>
    </row>
    <row r="23" spans="1:15" x14ac:dyDescent="0.25">
      <c r="A23" s="401"/>
      <c r="B23" s="402"/>
      <c r="C23" s="403"/>
      <c r="D23" s="404"/>
      <c r="E23" s="404"/>
      <c r="F23" s="405"/>
      <c r="G23" s="405"/>
      <c r="H23" s="405"/>
      <c r="I23" s="406">
        <f si="1" t="shared"/>
        <v>0</v>
      </c>
      <c r="J23" s="407"/>
      <c r="K23" s="407"/>
      <c r="L23" s="407"/>
      <c r="M23" s="407"/>
      <c r="N23" s="408">
        <f si="2" t="shared"/>
        <v>0</v>
      </c>
      <c r="O23" s="409"/>
    </row>
    <row r="24" spans="1:15" x14ac:dyDescent="0.25">
      <c r="A24" s="401"/>
      <c r="B24" s="402"/>
      <c r="C24" s="403"/>
      <c r="D24" s="404"/>
      <c r="E24" s="404"/>
      <c r="F24" s="405"/>
      <c r="G24" s="405"/>
      <c r="H24" s="405"/>
      <c r="I24" s="406">
        <f si="1" t="shared"/>
        <v>0</v>
      </c>
      <c r="J24" s="407"/>
      <c r="K24" s="407"/>
      <c r="L24" s="407"/>
      <c r="M24" s="407"/>
      <c r="N24" s="408">
        <f si="2" t="shared"/>
        <v>0</v>
      </c>
      <c r="O24" s="409"/>
    </row>
    <row r="25" spans="1:15" x14ac:dyDescent="0.25">
      <c r="A25" s="401"/>
      <c r="B25" s="402"/>
      <c r="C25" s="403"/>
      <c r="D25" s="404"/>
      <c r="E25" s="404"/>
      <c r="F25" s="405"/>
      <c r="G25" s="405"/>
      <c r="H25" s="405"/>
      <c r="I25" s="406">
        <f si="1" t="shared"/>
        <v>0</v>
      </c>
      <c r="J25" s="407"/>
      <c r="K25" s="407"/>
      <c r="L25" s="407"/>
      <c r="M25" s="407"/>
      <c r="N25" s="408">
        <f si="2" t="shared"/>
        <v>0</v>
      </c>
      <c r="O25" s="409"/>
    </row>
    <row r="26" spans="1:15" x14ac:dyDescent="0.25">
      <c r="A26" s="401"/>
      <c r="B26" s="402"/>
      <c r="C26" s="403"/>
      <c r="D26" s="404"/>
      <c r="E26" s="404"/>
      <c r="F26" s="405"/>
      <c r="G26" s="405"/>
      <c r="H26" s="405"/>
      <c r="I26" s="406">
        <f si="1" t="shared"/>
        <v>0</v>
      </c>
      <c r="J26" s="407"/>
      <c r="K26" s="407"/>
      <c r="L26" s="407"/>
      <c r="M26" s="407"/>
      <c r="N26" s="408">
        <f si="2" t="shared"/>
        <v>0</v>
      </c>
      <c r="O26" s="409"/>
    </row>
    <row r="27" spans="1:15" x14ac:dyDescent="0.25">
      <c r="A27" s="401"/>
      <c r="B27" s="402"/>
      <c r="C27" s="403"/>
      <c r="D27" s="404"/>
      <c r="E27" s="404"/>
      <c r="F27" s="405"/>
      <c r="G27" s="405"/>
      <c r="H27" s="405"/>
      <c r="I27" s="406">
        <f si="1" t="shared"/>
        <v>0</v>
      </c>
      <c r="J27" s="407"/>
      <c r="K27" s="407"/>
      <c r="L27" s="407"/>
      <c r="M27" s="407"/>
      <c r="N27" s="408">
        <f si="2" t="shared"/>
        <v>0</v>
      </c>
      <c r="O27" s="409"/>
    </row>
    <row r="28" spans="1:15" x14ac:dyDescent="0.25">
      <c r="A28" s="401"/>
      <c r="B28" s="402"/>
      <c r="C28" s="403"/>
      <c r="D28" s="404"/>
      <c r="E28" s="404"/>
      <c r="F28" s="405"/>
      <c r="G28" s="405"/>
      <c r="H28" s="405"/>
      <c r="I28" s="406">
        <f si="1" t="shared"/>
        <v>0</v>
      </c>
      <c r="J28" s="407"/>
      <c r="K28" s="407"/>
      <c r="L28" s="407"/>
      <c r="M28" s="407"/>
      <c r="N28" s="408">
        <f si="2" t="shared"/>
        <v>0</v>
      </c>
      <c r="O28" s="409"/>
    </row>
    <row r="29" spans="1:15" x14ac:dyDescent="0.25">
      <c r="A29" s="401"/>
      <c r="B29" s="402"/>
      <c r="C29" s="403"/>
      <c r="D29" s="404"/>
      <c r="E29" s="404"/>
      <c r="F29" s="405"/>
      <c r="G29" s="405"/>
      <c r="H29" s="405"/>
      <c r="I29" s="406">
        <f si="1" t="shared"/>
        <v>0</v>
      </c>
      <c r="J29" s="407"/>
      <c r="K29" s="407"/>
      <c r="L29" s="407"/>
      <c r="M29" s="407"/>
      <c r="N29" s="408">
        <f si="2" t="shared"/>
        <v>0</v>
      </c>
      <c r="O29" s="409"/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topLeftCell="A1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24.5703125" collapsed="true"/>
    <col min="2" max="2" customWidth="true" style="104" width="31.5703125" collapsed="true"/>
    <col min="3" max="3" customWidth="true" style="104" width="10.7109375" collapsed="true"/>
    <col min="4" max="4" customWidth="true" style="104" width="14.85546875" collapsed="true"/>
    <col min="5" max="5" customWidth="true" style="104" width="12.0" collapsed="true"/>
    <col min="6" max="7" style="104" width="9.140625" collapsed="true"/>
    <col min="8" max="8" customWidth="true" style="104" width="10.140625" collapsed="true"/>
    <col min="9" max="257" style="104" width="9.140625" collapsed="tru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277</v>
      </c>
      <c r="C3" s="410"/>
      <c r="D3" s="410"/>
      <c r="E3" s="410"/>
    </row>
    <row r="4" spans="1:5" x14ac:dyDescent="0.25">
      <c r="A4" s="106" t="s">
        <v>5</v>
      </c>
      <c r="B4" s="290" t="s">
        <v>278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5" t="s">
        <v>279</v>
      </c>
      <c r="B11" s="685"/>
      <c r="C11" s="411" t="s">
        <v>280</v>
      </c>
      <c r="D11" s="412" t="s">
        <v>281</v>
      </c>
      <c r="E11" s="413" t="s">
        <v>222</v>
      </c>
    </row>
    <row customHeight="1" ht="12.75" r="12" spans="1:5" x14ac:dyDescent="0.25">
      <c r="A12" s="686" t="s">
        <v>282</v>
      </c>
      <c r="B12" s="686"/>
      <c r="C12" s="415"/>
      <c r="D12" s="416"/>
      <c r="E12" s="417" t="e">
        <f ref="E12:E24" si="0" t="shared">D12/$D$25</f>
        <v>#DIV/0!</v>
      </c>
    </row>
    <row r="13" spans="1:5" x14ac:dyDescent="0.25">
      <c r="A13" s="682" t="s">
        <v>283</v>
      </c>
      <c r="B13" s="682"/>
      <c r="C13" s="419"/>
      <c r="D13" s="420"/>
      <c r="E13" s="421" t="e">
        <f si="0" t="shared"/>
        <v>#DIV/0!</v>
      </c>
    </row>
    <row r="14" spans="1:5" x14ac:dyDescent="0.25">
      <c r="A14" s="682" t="s">
        <v>284</v>
      </c>
      <c r="B14" s="682"/>
      <c r="C14" s="419"/>
      <c r="D14" s="420"/>
      <c r="E14" s="421" t="e">
        <f si="0" t="shared"/>
        <v>#DIV/0!</v>
      </c>
    </row>
    <row r="15" spans="1:5" x14ac:dyDescent="0.25">
      <c r="A15" s="682" t="s">
        <v>285</v>
      </c>
      <c r="B15" s="682"/>
      <c r="C15" s="419"/>
      <c r="D15" s="420"/>
      <c r="E15" s="421" t="e">
        <f si="0" t="shared"/>
        <v>#DIV/0!</v>
      </c>
    </row>
    <row r="16" spans="1:5" x14ac:dyDescent="0.25">
      <c r="A16" s="682" t="s">
        <v>286</v>
      </c>
      <c r="B16" s="682"/>
      <c r="C16" s="419"/>
      <c r="D16" s="420"/>
      <c r="E16" s="421" t="e">
        <f si="0" t="shared"/>
        <v>#DIV/0!</v>
      </c>
    </row>
    <row r="17" spans="1:5" x14ac:dyDescent="0.25">
      <c r="A17" s="682" t="s">
        <v>287</v>
      </c>
      <c r="B17" s="682"/>
      <c r="C17" s="419"/>
      <c r="D17" s="420"/>
      <c r="E17" s="421" t="e">
        <f si="0" t="shared"/>
        <v>#DIV/0!</v>
      </c>
    </row>
    <row r="18" spans="1:5" x14ac:dyDescent="0.25">
      <c r="A18" s="682" t="s">
        <v>288</v>
      </c>
      <c r="B18" s="682"/>
      <c r="C18" s="419"/>
      <c r="D18" s="420"/>
      <c r="E18" s="421" t="e">
        <f si="0" t="shared"/>
        <v>#DIV/0!</v>
      </c>
    </row>
    <row r="19" spans="1:5" x14ac:dyDescent="0.25">
      <c r="A19" s="682" t="s">
        <v>289</v>
      </c>
      <c r="B19" s="682"/>
      <c r="C19" s="419"/>
      <c r="D19" s="420"/>
      <c r="E19" s="421" t="e">
        <f si="0" t="shared"/>
        <v>#DIV/0!</v>
      </c>
    </row>
    <row r="20" spans="1:5" x14ac:dyDescent="0.25">
      <c r="A20" s="682" t="s">
        <v>290</v>
      </c>
      <c r="B20" s="682"/>
      <c r="C20" s="419"/>
      <c r="D20" s="420"/>
      <c r="E20" s="421" t="e">
        <f si="0" t="shared"/>
        <v>#DIV/0!</v>
      </c>
    </row>
    <row r="21" spans="1:5" x14ac:dyDescent="0.25">
      <c r="A21" s="682" t="s">
        <v>291</v>
      </c>
      <c r="B21" s="682"/>
      <c r="C21" s="419"/>
      <c r="D21" s="420"/>
      <c r="E21" s="421" t="e">
        <f si="0" t="shared"/>
        <v>#DIV/0!</v>
      </c>
    </row>
    <row r="22" spans="1:5" x14ac:dyDescent="0.25">
      <c r="A22" s="682" t="s">
        <v>292</v>
      </c>
      <c r="B22" s="682"/>
      <c r="C22" s="419"/>
      <c r="D22" s="420"/>
      <c r="E22" s="421" t="e">
        <f si="0" t="shared"/>
        <v>#DIV/0!</v>
      </c>
    </row>
    <row r="23" spans="1:5" x14ac:dyDescent="0.25">
      <c r="A23" s="682" t="s">
        <v>293</v>
      </c>
      <c r="B23" s="682"/>
      <c r="C23" s="419"/>
      <c r="D23" s="420"/>
      <c r="E23" s="421" t="e">
        <f si="0" t="shared"/>
        <v>#DIV/0!</v>
      </c>
    </row>
    <row r="24" spans="1:5" x14ac:dyDescent="0.25">
      <c r="A24" s="683" t="s">
        <v>294</v>
      </c>
      <c r="B24" s="683"/>
      <c r="C24" s="423"/>
      <c r="D24" s="424"/>
      <c r="E24" s="425" t="e">
        <f si="0" t="shared"/>
        <v>#DIV/0!</v>
      </c>
    </row>
    <row r="25" spans="1:5" x14ac:dyDescent="0.25">
      <c r="A25" s="684" t="s">
        <v>192</v>
      </c>
      <c r="B25" s="684"/>
      <c r="C25" s="426">
        <f>SUM(C12:C24)</f>
        <v>0</v>
      </c>
      <c r="D25" s="427">
        <f>IF(SUM(D12:D24)='300'!E42,SUM(D12:D24),"Check Rules!!!")</f>
        <v>0</v>
      </c>
      <c r="E25" s="428" t="e">
        <f>SUM(E12:E24)</f>
        <v>#DIV/0!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3" workbookViewId="0" zoomScaleNormal="100">
      <selection activeCell="G18" sqref="G18"/>
    </sheetView>
  </sheetViews>
  <sheetFormatPr defaultColWidth="9.140625" defaultRowHeight="15" x14ac:dyDescent="0.25"/>
  <cols>
    <col min="1" max="1" customWidth="true" style="1" width="25.28515625" collapsed="true"/>
    <col min="2" max="2" customWidth="true" style="1" width="12.0" collapsed="true"/>
    <col min="3" max="3" customWidth="true" style="1" width="10.7109375" collapsed="true"/>
    <col min="4" max="4" customWidth="true" style="1" width="10.42578125" collapsed="true"/>
    <col min="5" max="5" customWidth="true" style="1" width="11.0" collapsed="true"/>
    <col min="6" max="6" customWidth="true" style="1" width="11.28515625" collapsed="true"/>
    <col min="7" max="7" customWidth="true" style="1" width="11.140625" collapsed="true"/>
    <col min="8" max="8" customWidth="true" style="1" width="11.0" collapsed="true"/>
    <col min="9" max="9" customWidth="true" style="1" width="11.42578125" collapsed="true"/>
    <col min="10" max="257" style="1" width="9.140625" collapsed="tru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295</v>
      </c>
      <c r="C3" s="435"/>
      <c r="D3" s="435"/>
    </row>
    <row r="4" spans="1:10" x14ac:dyDescent="0.25">
      <c r="A4" s="106" t="s">
        <v>3</v>
      </c>
      <c r="B4" s="433" t="s">
        <v>296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95" t="s">
        <v>297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305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306</v>
      </c>
      <c r="B14" s="689"/>
      <c r="C14" s="447"/>
      <c r="D14" s="447"/>
      <c r="E14" s="447"/>
      <c r="F14" s="447"/>
      <c r="G14" s="447"/>
      <c r="H14" s="447"/>
      <c r="I14" s="448">
        <f>SUM(C14:H14)</f>
        <v>0</v>
      </c>
      <c r="J14" s="449" t="e">
        <f>I14/$I$32*100</f>
        <v>#DIV/0!</v>
      </c>
    </row>
    <row r="15" spans="1:10" x14ac:dyDescent="0.25">
      <c r="A15" s="689" t="s">
        <v>307</v>
      </c>
      <c r="B15" s="689"/>
      <c r="C15" s="447"/>
      <c r="D15" s="447"/>
      <c r="E15" s="447"/>
      <c r="F15" s="447"/>
      <c r="G15" s="447"/>
      <c r="H15" s="447"/>
      <c r="I15" s="448">
        <f>SUM(C15:H15)</f>
        <v>0</v>
      </c>
      <c r="J15" s="449" t="e">
        <f>I15/$I$33*100</f>
        <v>#DIV/0!</v>
      </c>
    </row>
    <row r="16" spans="1:10" x14ac:dyDescent="0.25">
      <c r="A16" s="693" t="s">
        <v>308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306</v>
      </c>
      <c r="B17" s="689"/>
      <c r="C17" s="447"/>
      <c r="D17" s="447"/>
      <c r="E17" s="447"/>
      <c r="F17" s="447"/>
      <c r="G17" s="447"/>
      <c r="H17" s="447"/>
      <c r="I17" s="448">
        <f>SUM(C17:H17)</f>
        <v>0</v>
      </c>
      <c r="J17" s="449" t="e">
        <f>I17/$I$32*100</f>
        <v>#DIV/0!</v>
      </c>
    </row>
    <row r="18" spans="1:10" x14ac:dyDescent="0.25">
      <c r="A18" s="689" t="s">
        <v>309</v>
      </c>
      <c r="B18" s="689"/>
      <c r="C18" s="447"/>
      <c r="D18" s="447"/>
      <c r="E18" s="447"/>
      <c r="F18" s="447"/>
      <c r="G18" s="447"/>
      <c r="H18" s="447"/>
      <c r="I18" s="448">
        <f>SUM(C18:H18)</f>
        <v>0</v>
      </c>
      <c r="J18" s="449" t="e">
        <f>I18/$I$33*100</f>
        <v>#DIV/0!</v>
      </c>
    </row>
    <row r="19" spans="1:10" x14ac:dyDescent="0.25">
      <c r="A19" s="693" t="s">
        <v>310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306</v>
      </c>
      <c r="B20" s="689"/>
      <c r="C20" s="447"/>
      <c r="D20" s="447"/>
      <c r="E20" s="447"/>
      <c r="F20" s="447"/>
      <c r="G20" s="447"/>
      <c r="H20" s="447"/>
      <c r="I20" s="448">
        <f>SUM(C20:H20)</f>
        <v>0</v>
      </c>
      <c r="J20" s="449" t="e">
        <f>I20/$I$32*100</f>
        <v>#DIV/0!</v>
      </c>
    </row>
    <row r="21" spans="1:10" x14ac:dyDescent="0.25">
      <c r="A21" s="689" t="s">
        <v>309</v>
      </c>
      <c r="B21" s="689"/>
      <c r="C21" s="447"/>
      <c r="D21" s="447"/>
      <c r="E21" s="447"/>
      <c r="F21" s="447"/>
      <c r="G21" s="447"/>
      <c r="H21" s="447"/>
      <c r="I21" s="448">
        <f>SUM(C21:H21)</f>
        <v>0</v>
      </c>
      <c r="J21" s="449" t="e">
        <f>I21/$I$33*100</f>
        <v>#DIV/0!</v>
      </c>
    </row>
    <row r="22" spans="1:10" x14ac:dyDescent="0.25">
      <c r="A22" s="693" t="s">
        <v>311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306</v>
      </c>
      <c r="B23" s="689"/>
      <c r="C23" s="447"/>
      <c r="D23" s="447"/>
      <c r="E23" s="447"/>
      <c r="F23" s="447"/>
      <c r="G23" s="447"/>
      <c r="H23" s="447"/>
      <c r="I23" s="448">
        <f>SUM(C23:H23)</f>
        <v>0</v>
      </c>
      <c r="J23" s="449" t="e">
        <f>I23/$I$32*100</f>
        <v>#DIV/0!</v>
      </c>
    </row>
    <row r="24" spans="1:10" x14ac:dyDescent="0.25">
      <c r="A24" s="689" t="s">
        <v>309</v>
      </c>
      <c r="B24" s="689"/>
      <c r="C24" s="447"/>
      <c r="D24" s="447"/>
      <c r="E24" s="447"/>
      <c r="F24" s="447"/>
      <c r="G24" s="447"/>
      <c r="H24" s="447"/>
      <c r="I24" s="448">
        <f>SUM(C24:H24)</f>
        <v>0</v>
      </c>
      <c r="J24" s="449" t="e">
        <f>I24/$I$33*100</f>
        <v>#DIV/0!</v>
      </c>
    </row>
    <row r="25" spans="1:10" x14ac:dyDescent="0.25">
      <c r="A25" s="693" t="s">
        <v>312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306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 t="e">
        <f>I26/$I$32*100</f>
        <v>#DIV/0!</v>
      </c>
    </row>
    <row r="27" spans="1:10" x14ac:dyDescent="0.25">
      <c r="A27" s="689" t="s">
        <v>309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 t="e">
        <f>I27/$I$33*100</f>
        <v>#DIV/0!</v>
      </c>
    </row>
    <row r="28" spans="1:10" x14ac:dyDescent="0.25">
      <c r="A28" s="693" t="s">
        <v>313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306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 t="e">
        <f>I29/$I$32*100</f>
        <v>#DIV/0!</v>
      </c>
    </row>
    <row r="30" spans="1:10" x14ac:dyDescent="0.25">
      <c r="A30" s="690" t="s">
        <v>309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 t="e">
        <f>I30/$I$33*100</f>
        <v>#DIV/0!</v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455">
        <f ref="C32:J32" si="0" t="shared">C14+C17+C20+C23+C26+C29</f>
        <v>0</v>
      </c>
      <c r="D32" s="455">
        <f si="0" t="shared"/>
        <v>0</v>
      </c>
      <c r="E32" s="455">
        <f si="0" t="shared"/>
        <v>0</v>
      </c>
      <c r="F32" s="455">
        <f si="0" t="shared"/>
        <v>0</v>
      </c>
      <c r="G32" s="455">
        <f si="0" t="shared"/>
        <v>0</v>
      </c>
      <c r="H32" s="455">
        <f si="0" t="shared"/>
        <v>0</v>
      </c>
      <c r="I32" s="455">
        <f si="0" t="shared"/>
        <v>0</v>
      </c>
      <c r="J32" s="456" t="e">
        <f si="0" t="shared"/>
        <v>#DIV/0!</v>
      </c>
    </row>
    <row r="33" spans="1:10" x14ac:dyDescent="0.25">
      <c r="A33" s="690" t="s">
        <v>309</v>
      </c>
      <c r="B33" s="690"/>
      <c r="C33" s="457">
        <f ref="C33:H33" si="1" t="shared">C15+C18+C21+C24+C27+C30</f>
        <v>0</v>
      </c>
      <c r="D33" s="457">
        <f si="1" t="shared"/>
        <v>0</v>
      </c>
      <c r="E33" s="457">
        <f si="1" t="shared"/>
        <v>0</v>
      </c>
      <c r="F33" s="457">
        <f si="1" t="shared"/>
        <v>0</v>
      </c>
      <c r="G33" s="457">
        <f si="1" t="shared"/>
        <v>0</v>
      </c>
      <c r="H33" s="457">
        <f si="1" t="shared"/>
        <v>0</v>
      </c>
      <c r="I33" s="457">
        <f>IF(I15+I18+I21+I24+I27+I30='300'!E42,I15+I18+I21+I24+I27+I30,"Check Rules!!!")</f>
        <v>0</v>
      </c>
      <c r="J33" s="458" t="e">
        <f>J15+J18+J21+J24+J27+J30</f>
        <v>#DIV/0!</v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C15" sqref="C15"/>
    </sheetView>
  </sheetViews>
  <sheetFormatPr defaultColWidth="9.140625" defaultRowHeight="15" x14ac:dyDescent="0.25"/>
  <cols>
    <col min="1" max="1" customWidth="true" style="104" width="24.140625" collapsed="true"/>
    <col min="2" max="2" customWidth="true" style="104" width="13.28515625" collapsed="true"/>
    <col min="3" max="3" customWidth="true" style="104" width="10.85546875" collapsed="true"/>
    <col min="4" max="4" customWidth="true" style="104" width="10.5703125" collapsed="true"/>
    <col min="5" max="5" customWidth="true" style="104" width="12.28515625" collapsed="true"/>
    <col min="6" max="6" customWidth="true" style="104" width="11.85546875" collapsed="true"/>
    <col min="7" max="7" customWidth="true" style="104" width="10.28515625" collapsed="true"/>
    <col min="8" max="8" customWidth="true" style="104" width="10.140625" collapsed="true"/>
    <col min="9" max="257" style="104" width="9.140625" collapsed="tru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314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315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9" t="s">
        <v>316</v>
      </c>
      <c r="B11" s="699"/>
      <c r="C11" s="469" t="s">
        <v>317</v>
      </c>
      <c r="D11" s="469" t="s">
        <v>318</v>
      </c>
      <c r="E11" s="469" t="s">
        <v>319</v>
      </c>
      <c r="F11" s="469" t="s">
        <v>320</v>
      </c>
      <c r="G11" s="469" t="s">
        <v>321</v>
      </c>
      <c r="H11" s="470" t="s">
        <v>322</v>
      </c>
    </row>
    <row customHeight="1" ht="12.75" r="12" spans="1:8" x14ac:dyDescent="0.25">
      <c r="A12" s="700" t="s">
        <v>323</v>
      </c>
      <c r="B12" s="700"/>
      <c r="C12" s="471"/>
      <c r="D12" s="471"/>
      <c r="E12" s="471"/>
      <c r="F12" s="471"/>
      <c r="G12" s="471"/>
      <c r="H12" s="471"/>
    </row>
    <row r="13" spans="1:8" x14ac:dyDescent="0.25">
      <c r="A13" s="696" t="s">
        <v>42</v>
      </c>
      <c r="B13" s="696"/>
      <c r="C13" s="472"/>
      <c r="D13" s="472"/>
      <c r="E13" s="472"/>
      <c r="F13" s="472"/>
      <c r="G13" s="472"/>
      <c r="H13" s="473"/>
    </row>
    <row r="14" spans="1:8" x14ac:dyDescent="0.25">
      <c r="A14" s="696" t="s">
        <v>324</v>
      </c>
      <c r="B14" s="696"/>
      <c r="C14" s="472"/>
      <c r="D14" s="472"/>
      <c r="E14" s="472"/>
      <c r="F14" s="472"/>
      <c r="G14" s="472"/>
      <c r="H14" s="473"/>
    </row>
    <row r="15" spans="1:8" x14ac:dyDescent="0.25">
      <c r="A15" s="696" t="s">
        <v>325</v>
      </c>
      <c r="B15" s="696"/>
      <c r="C15" s="472"/>
      <c r="D15" s="472"/>
      <c r="E15" s="472"/>
      <c r="F15" s="472"/>
      <c r="G15" s="472"/>
      <c r="H15" s="472"/>
    </row>
    <row r="16" spans="1:8" x14ac:dyDescent="0.25">
      <c r="A16" s="696" t="s">
        <v>71</v>
      </c>
      <c r="B16" s="696"/>
      <c r="C16" s="472"/>
      <c r="D16" s="472"/>
      <c r="E16" s="472"/>
      <c r="F16" s="472"/>
      <c r="G16" s="472"/>
      <c r="H16" s="473"/>
    </row>
    <row r="17" spans="1:8" x14ac:dyDescent="0.25">
      <c r="A17" s="697" t="s">
        <v>326</v>
      </c>
      <c r="B17" s="697"/>
      <c r="C17" s="474"/>
      <c r="D17" s="474"/>
      <c r="E17" s="474"/>
      <c r="F17" s="474"/>
      <c r="G17" s="474"/>
      <c r="H17" s="475"/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12" sqref="C12"/>
    </sheetView>
  </sheetViews>
  <sheetFormatPr defaultColWidth="9.140625" defaultRowHeight="15" x14ac:dyDescent="0.25"/>
  <cols>
    <col min="1" max="1" customWidth="true" style="104" width="6.7109375" collapsed="true"/>
    <col min="2" max="2" customWidth="true" style="104" width="33.5703125" collapsed="true"/>
    <col min="3" max="3" customWidth="true" style="104" width="26.0" collapsed="true"/>
    <col min="4" max="4" customWidth="true" style="104" width="20.7109375" collapsed="true"/>
    <col min="5" max="5" customWidth="true" style="104" width="18.0" collapsed="true"/>
    <col min="6" max="6" customWidth="true" style="104" width="16.42578125" collapsed="true"/>
    <col min="7" max="257" style="104" width="9.140625" collapsed="tru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327</v>
      </c>
      <c r="D3" s="410"/>
    </row>
    <row r="4" spans="1:6" x14ac:dyDescent="0.25">
      <c r="A4" s="106" t="s">
        <v>5</v>
      </c>
      <c r="B4" s="106"/>
      <c r="C4" s="290" t="s">
        <v>328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329</v>
      </c>
      <c r="C11" s="480" t="s">
        <v>330</v>
      </c>
      <c r="D11" s="480" t="s">
        <v>331</v>
      </c>
      <c r="E11" s="481" t="s">
        <v>332</v>
      </c>
      <c r="F11" s="90"/>
    </row>
    <row ht="25.5" r="12" spans="1:6" x14ac:dyDescent="0.25">
      <c r="A12" s="414">
        <v>10815</v>
      </c>
      <c r="B12" s="482" t="str">
        <f>IF(E12&gt;=10%*$E$22,"Accounts Receivable [Provide Breakdown]","Accounts Receivable")</f>
        <v>Accounts Receivable [Provide Breakdown]</v>
      </c>
      <c r="C12" s="483"/>
      <c r="D12" s="483"/>
      <c r="E12" s="484">
        <f ref="E12:E21" si="0" t="shared">SUM(C12:D12)</f>
        <v>0</v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>Accrued Interest Receivable [Provide Breakdown]</v>
      </c>
      <c r="C13" s="486"/>
      <c r="D13" s="486"/>
      <c r="E13" s="487">
        <f si="0" t="shared"/>
        <v>0</v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 [Provide Breakdown]</v>
      </c>
      <c r="C14" s="486"/>
      <c r="D14" s="486"/>
      <c r="E14" s="487">
        <f si="0" t="shared"/>
        <v>0</v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>Prepaid Interest [Provide Breakdown]</v>
      </c>
      <c r="C15" s="486"/>
      <c r="D15" s="486"/>
      <c r="E15" s="487">
        <f si="0" t="shared"/>
        <v>0</v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>Prepaid Rent [Provide Breakdown]</v>
      </c>
      <c r="C16" s="486"/>
      <c r="D16" s="486"/>
      <c r="E16" s="487">
        <f si="0" t="shared"/>
        <v>0</v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/>
      <c r="D17" s="486"/>
      <c r="E17" s="487">
        <f si="0" t="shared"/>
        <v>0</v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 [Provide Breakdown]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 [Provide Breakdown]</v>
      </c>
      <c r="C19" s="486"/>
      <c r="D19" s="486"/>
      <c r="E19" s="487">
        <f si="0" t="shared"/>
        <v>0</v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/>
      <c r="D20" s="486"/>
      <c r="E20" s="487">
        <f si="0" t="shared"/>
        <v>0</v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 [Provide Breakdown]</v>
      </c>
      <c r="C21" s="489"/>
      <c r="D21" s="489"/>
      <c r="E21" s="490">
        <f si="0" t="shared"/>
        <v>0</v>
      </c>
      <c r="F21" s="90"/>
    </row>
    <row r="22" spans="1:6" x14ac:dyDescent="0.25">
      <c r="A22" s="491"/>
      <c r="B22" s="492" t="s">
        <v>192</v>
      </c>
      <c r="C22" s="493">
        <f>SUM(C12:C21)</f>
        <v>0</v>
      </c>
      <c r="D22" s="494">
        <f>SUM(D12:D21)</f>
        <v>0</v>
      </c>
      <c r="E22" s="495">
        <f>SUM(E12:E21)</f>
        <v>0</v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333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334</v>
      </c>
      <c r="B26" s="90"/>
      <c r="C26" s="225"/>
      <c r="D26" s="650" t="s">
        <v>335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true"/>
    <col min="2" max="2" customWidth="true" style="104" width="19.85546875" collapsed="true"/>
    <col min="3" max="3" customWidth="true" style="104" width="27.85546875" collapsed="true"/>
    <col min="4" max="4" customWidth="true" style="104" width="18.0" collapsed="true"/>
    <col min="5" max="5" customWidth="true" style="104" width="11.42578125" collapsed="true"/>
    <col min="6" max="257" style="104" width="9.140625" collapsed="tru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336</v>
      </c>
    </row>
    <row r="4" spans="1:4" x14ac:dyDescent="0.25">
      <c r="A4" s="106" t="s">
        <v>5</v>
      </c>
      <c r="B4" s="107"/>
      <c r="C4" s="290" t="s">
        <v>337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customHeight="1" ht="26.25" r="11" spans="1:4" x14ac:dyDescent="0.25">
      <c r="A11" s="498" t="s">
        <v>213</v>
      </c>
      <c r="B11" s="703" t="s">
        <v>338</v>
      </c>
      <c r="C11" s="703"/>
      <c r="D11" s="499" t="s">
        <v>339</v>
      </c>
    </row>
    <row r="12" spans="1:4" x14ac:dyDescent="0.25">
      <c r="A12" s="235" t="n">
        <v>0.0</v>
      </c>
      <c r="B12" s="665" t="s">
        <v>468</v>
      </c>
      <c r="C12" s="665"/>
      <c r="D12" s="500" t="n">
        <v>20.0</v>
      </c>
    </row>
    <row r="13" spans="1:4" x14ac:dyDescent="0.25">
      <c r="A13" s="240" t="n">
        <v>1.0</v>
      </c>
      <c r="B13" s="656" t="s">
        <v>468</v>
      </c>
      <c r="C13" s="656"/>
      <c r="D13" s="501" t="n">
        <v>10.0</v>
      </c>
    </row>
    <row r="14" spans="1:4" x14ac:dyDescent="0.25">
      <c r="A14" s="240" t="n">
        <v>2.0</v>
      </c>
      <c r="B14" s="656" t="s">
        <v>469</v>
      </c>
      <c r="C14" s="656"/>
      <c r="D14" s="501" t="n">
        <v>8.0</v>
      </c>
    </row>
    <row r="15" spans="1:4" x14ac:dyDescent="0.25">
      <c r="A15" s="240" t="n">
        <v>3.0</v>
      </c>
      <c r="B15" s="656" t="s">
        <v>470</v>
      </c>
      <c r="C15" s="656"/>
      <c r="D15" s="501" t="n">
        <v>4000.0</v>
      </c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customHeight="1" ht="13.5" r="47" spans="1:5" x14ac:dyDescent="0.25">
      <c r="A47" s="503"/>
      <c r="B47" s="701" t="s">
        <v>192</v>
      </c>
      <c r="C47" s="701"/>
      <c r="D47" s="495">
        <f>SUM(D12:D46)</f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340</v>
      </c>
      <c r="B50" s="90"/>
      <c r="C50" s="650" t="s">
        <v>341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workbookViewId="0" zoomScaleNormal="100">
      <selection activeCell="C17" sqref="C17"/>
    </sheetView>
  </sheetViews>
  <sheetFormatPr defaultColWidth="9.140625" defaultRowHeight="15" x14ac:dyDescent="0.25"/>
  <cols>
    <col min="1" max="1" customWidth="true" style="104" width="24.85546875" collapsed="true"/>
    <col min="2" max="2" customWidth="true" style="104" width="3.7109375" collapsed="true"/>
    <col min="3" max="3" customWidth="true" style="104" width="12.0" collapsed="true"/>
    <col min="4" max="4" customWidth="true" style="104" width="12.140625" collapsed="true"/>
    <col min="5" max="6" customWidth="true" style="104" width="12.42578125" collapsed="true"/>
    <col min="7" max="7" customWidth="true" style="104" width="13.85546875" collapsed="true"/>
    <col min="8" max="8" customWidth="true" style="104" width="15.140625" collapsed="true"/>
    <col min="9" max="9" customWidth="true" style="104" width="14.7109375" collapsed="true"/>
    <col min="10" max="257" style="104" width="9.140625" collapsed="tru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342</v>
      </c>
      <c r="C3" s="111"/>
      <c r="D3" s="111"/>
    </row>
    <row r="4" spans="1:10" x14ac:dyDescent="0.25">
      <c r="A4" s="106" t="s">
        <v>5</v>
      </c>
      <c r="B4" s="506" t="s">
        <v>343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95" t="s">
        <v>344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345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306</v>
      </c>
      <c r="B14" s="689"/>
      <c r="C14" s="447"/>
      <c r="D14" s="447"/>
      <c r="E14" s="447"/>
      <c r="F14" s="447"/>
      <c r="G14" s="447"/>
      <c r="H14" s="447"/>
      <c r="I14" s="448">
        <f>SUM(C14:H14)</f>
        <v>0</v>
      </c>
      <c r="J14" s="449" t="e">
        <f>I14/$I$32*100</f>
        <v>#DIV/0!</v>
      </c>
    </row>
    <row r="15" spans="1:10" x14ac:dyDescent="0.25">
      <c r="A15" s="689" t="s">
        <v>307</v>
      </c>
      <c r="B15" s="689"/>
      <c r="C15" s="447"/>
      <c r="D15" s="447"/>
      <c r="E15" s="447"/>
      <c r="F15" s="447"/>
      <c r="G15" s="447"/>
      <c r="H15" s="447"/>
      <c r="I15" s="448">
        <f>SUM(C15:H15)</f>
        <v>0</v>
      </c>
      <c r="J15" s="449" t="e">
        <f>I15/$I$33*100</f>
        <v>#DIV/0!</v>
      </c>
    </row>
    <row r="16" spans="1:10" x14ac:dyDescent="0.25">
      <c r="A16" s="693" t="s">
        <v>346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306</v>
      </c>
      <c r="B17" s="689"/>
      <c r="C17" s="447"/>
      <c r="D17" s="447"/>
      <c r="E17" s="447"/>
      <c r="F17" s="447"/>
      <c r="G17" s="447"/>
      <c r="H17" s="447"/>
      <c r="I17" s="448">
        <f>SUM(C17:H17)</f>
        <v>0</v>
      </c>
      <c r="J17" s="449" t="e">
        <f>I17/$I$32*100</f>
        <v>#DIV/0!</v>
      </c>
    </row>
    <row r="18" spans="1:10" x14ac:dyDescent="0.25">
      <c r="A18" s="689" t="s">
        <v>309</v>
      </c>
      <c r="B18" s="689"/>
      <c r="C18" s="447"/>
      <c r="D18" s="447"/>
      <c r="E18" s="447"/>
      <c r="F18" s="447"/>
      <c r="G18" s="447"/>
      <c r="H18" s="447"/>
      <c r="I18" s="448">
        <f>SUM(C18:H18)</f>
        <v>0</v>
      </c>
      <c r="J18" s="449" t="e">
        <f>I18/$I$33*100</f>
        <v>#DIV/0!</v>
      </c>
    </row>
    <row r="19" spans="1:10" x14ac:dyDescent="0.25">
      <c r="A19" s="693" t="s">
        <v>347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306</v>
      </c>
      <c r="B20" s="689"/>
      <c r="C20" s="447"/>
      <c r="D20" s="447"/>
      <c r="E20" s="447"/>
      <c r="F20" s="447"/>
      <c r="G20" s="447"/>
      <c r="H20" s="447"/>
      <c r="I20" s="448">
        <f>SUM(C20:H20)</f>
        <v>0</v>
      </c>
      <c r="J20" s="449" t="e">
        <f>I20/$I$32*100</f>
        <v>#DIV/0!</v>
      </c>
    </row>
    <row r="21" spans="1:10" x14ac:dyDescent="0.25">
      <c r="A21" s="689" t="s">
        <v>309</v>
      </c>
      <c r="B21" s="689"/>
      <c r="C21" s="447"/>
      <c r="D21" s="447"/>
      <c r="E21" s="447"/>
      <c r="F21" s="447"/>
      <c r="G21" s="447"/>
      <c r="H21" s="447"/>
      <c r="I21" s="448">
        <f>SUM(C21:H21)</f>
        <v>0</v>
      </c>
      <c r="J21" s="449" t="e">
        <f>I21/$I$33*100</f>
        <v>#DIV/0!</v>
      </c>
    </row>
    <row r="22" spans="1:10" x14ac:dyDescent="0.25">
      <c r="A22" s="693" t="s">
        <v>348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306</v>
      </c>
      <c r="B23" s="689"/>
      <c r="C23" s="447"/>
      <c r="D23" s="447"/>
      <c r="E23" s="447"/>
      <c r="F23" s="447"/>
      <c r="G23" s="447"/>
      <c r="H23" s="447"/>
      <c r="I23" s="448">
        <f>SUM(C23:H23)</f>
        <v>0</v>
      </c>
      <c r="J23" s="449" t="e">
        <f>I23/$I$32*100</f>
        <v>#DIV/0!</v>
      </c>
    </row>
    <row r="24" spans="1:10" x14ac:dyDescent="0.25">
      <c r="A24" s="689" t="s">
        <v>309</v>
      </c>
      <c r="B24" s="689"/>
      <c r="C24" s="447"/>
      <c r="D24" s="447"/>
      <c r="E24" s="447"/>
      <c r="F24" s="447"/>
      <c r="G24" s="447"/>
      <c r="H24" s="447"/>
      <c r="I24" s="448">
        <f>SUM(C24:H24)</f>
        <v>0</v>
      </c>
      <c r="J24" s="449" t="e">
        <f>I24/$I$33*100</f>
        <v>#DIV/0!</v>
      </c>
    </row>
    <row r="25" spans="1:10" x14ac:dyDescent="0.25">
      <c r="A25" s="693" t="s">
        <v>349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306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 t="e">
        <f>I26/$I$32*100</f>
        <v>#DIV/0!</v>
      </c>
    </row>
    <row r="27" spans="1:10" x14ac:dyDescent="0.25">
      <c r="A27" s="689" t="s">
        <v>309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 t="e">
        <f>I27/$I$33*100</f>
        <v>#DIV/0!</v>
      </c>
    </row>
    <row r="28" spans="1:10" x14ac:dyDescent="0.25">
      <c r="A28" s="693" t="s">
        <v>350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306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 t="e">
        <f>I29/$I$32*100</f>
        <v>#DIV/0!</v>
      </c>
    </row>
    <row r="30" spans="1:10" x14ac:dyDescent="0.25">
      <c r="A30" s="690" t="s">
        <v>309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 t="e">
        <f>I30/$I$33*100</f>
        <v>#DIV/0!</v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508">
        <f ref="C32:J32" si="0" t="shared">C14+C17+C20+C23+C26+C29</f>
        <v>0</v>
      </c>
      <c r="D32" s="508">
        <f si="0" t="shared"/>
        <v>0</v>
      </c>
      <c r="E32" s="508">
        <f si="0" t="shared"/>
        <v>0</v>
      </c>
      <c r="F32" s="508">
        <f si="0" t="shared"/>
        <v>0</v>
      </c>
      <c r="G32" s="508">
        <f si="0" t="shared"/>
        <v>0</v>
      </c>
      <c r="H32" s="508">
        <f si="0" t="shared"/>
        <v>0</v>
      </c>
      <c r="I32" s="455">
        <f si="0" t="shared"/>
        <v>0</v>
      </c>
      <c r="J32" s="456" t="e">
        <f si="0" t="shared"/>
        <v>#DIV/0!</v>
      </c>
    </row>
    <row r="33" spans="1:10" x14ac:dyDescent="0.25">
      <c r="A33" s="690" t="s">
        <v>309</v>
      </c>
      <c r="B33" s="690"/>
      <c r="C33" s="509">
        <f ref="C33:H33" si="1" t="shared">C15+C18+C21+C24+C27+C30</f>
        <v>0</v>
      </c>
      <c r="D33" s="509">
        <f si="1" t="shared"/>
        <v>0</v>
      </c>
      <c r="E33" s="509">
        <f si="1" t="shared"/>
        <v>0</v>
      </c>
      <c r="F33" s="509">
        <f si="1" t="shared"/>
        <v>0</v>
      </c>
      <c r="G33" s="509">
        <f si="1" t="shared"/>
        <v>0</v>
      </c>
      <c r="H33" s="509">
        <f si="1" t="shared"/>
        <v>0</v>
      </c>
      <c r="I33" s="457">
        <f>IF(I15+I18+I21+I24+I27+I30='300'!E70,I15+I18+I21+I24+I27+I30,"Check Rules!!!")</f>
        <v>0</v>
      </c>
      <c r="J33" s="458" t="e">
        <f>J15+J18+J21+J24+J27+J30</f>
        <v>#DIV/0!</v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21" sqref="D21"/>
    </sheetView>
  </sheetViews>
  <sheetFormatPr defaultColWidth="9.140625" defaultRowHeight="15" x14ac:dyDescent="0.25"/>
  <cols>
    <col min="1" max="1" customWidth="true" style="1" width="5.0" collapsed="true"/>
    <col min="2" max="2" customWidth="true" style="1" width="21.42578125" collapsed="true"/>
    <col min="3" max="3" customWidth="true" style="1" width="11.28515625" collapsed="true"/>
    <col min="4" max="4" customWidth="true" style="1" width="15.140625" collapsed="true"/>
    <col min="5" max="5" customWidth="true" style="1" width="15.42578125" collapsed="true"/>
    <col min="6" max="6" customWidth="true" style="1" width="13.140625" collapsed="true"/>
    <col min="7" max="7" customWidth="true" style="1" width="12.28515625" collapsed="true"/>
    <col min="8" max="257" style="1" width="9.140625" collapsed="tru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351</v>
      </c>
      <c r="D3" s="111"/>
      <c r="E3" s="104"/>
    </row>
    <row r="4" spans="1:7" x14ac:dyDescent="0.25">
      <c r="A4" s="106" t="s">
        <v>5</v>
      </c>
      <c r="C4" s="515" t="s">
        <v>352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213</v>
      </c>
      <c r="B12" s="713" t="s">
        <v>344</v>
      </c>
      <c r="C12" s="713"/>
      <c r="D12" s="519" t="s">
        <v>353</v>
      </c>
      <c r="E12" s="519" t="s">
        <v>354</v>
      </c>
      <c r="F12" s="520" t="s">
        <v>355</v>
      </c>
    </row>
    <row r="13" spans="1:7" x14ac:dyDescent="0.25">
      <c r="A13" s="521">
        <v>1</v>
      </c>
      <c r="B13" s="714" t="s">
        <v>356</v>
      </c>
      <c r="C13" s="714"/>
      <c r="D13" s="444"/>
      <c r="E13" s="444"/>
      <c r="F13" s="522"/>
      <c r="G13" s="74"/>
    </row>
    <row r="14" spans="1:7" x14ac:dyDescent="0.25">
      <c r="A14" s="523"/>
      <c r="B14" s="709" t="s">
        <v>306</v>
      </c>
      <c r="C14" s="709"/>
      <c r="D14" s="447"/>
      <c r="E14" s="447"/>
      <c r="F14" s="524">
        <f>SUM(D14:E14)</f>
        <v>0</v>
      </c>
      <c r="G14" s="74"/>
    </row>
    <row r="15" spans="1:7" x14ac:dyDescent="0.25">
      <c r="A15" s="523"/>
      <c r="B15" s="709" t="s">
        <v>307</v>
      </c>
      <c r="C15" s="709"/>
      <c r="D15" s="447"/>
      <c r="E15" s="447"/>
      <c r="F15" s="524">
        <f>SUM(D15:E15)</f>
        <v>0</v>
      </c>
      <c r="G15" s="74"/>
    </row>
    <row r="16" spans="1:7" x14ac:dyDescent="0.25">
      <c r="A16" s="523">
        <v>2</v>
      </c>
      <c r="B16" s="711" t="s">
        <v>357</v>
      </c>
      <c r="C16" s="711"/>
      <c r="D16" s="447"/>
      <c r="E16" s="447"/>
      <c r="F16" s="525"/>
      <c r="G16" s="74"/>
    </row>
    <row r="17" spans="1:7" x14ac:dyDescent="0.25">
      <c r="A17" s="523"/>
      <c r="B17" s="709" t="s">
        <v>306</v>
      </c>
      <c r="C17" s="709"/>
      <c r="D17" s="447"/>
      <c r="E17" s="447"/>
      <c r="F17" s="524">
        <f>SUM(D17:E17)</f>
        <v>0</v>
      </c>
      <c r="G17" s="74"/>
    </row>
    <row r="18" spans="1:7" x14ac:dyDescent="0.25">
      <c r="A18" s="523"/>
      <c r="B18" s="709" t="s">
        <v>309</v>
      </c>
      <c r="C18" s="709"/>
      <c r="D18" s="447"/>
      <c r="E18" s="447"/>
      <c r="F18" s="524">
        <f>SUM(D18:E18)</f>
        <v>0</v>
      </c>
      <c r="G18" s="74"/>
    </row>
    <row customHeight="1" ht="14.25" r="19" spans="1:7" x14ac:dyDescent="0.25">
      <c r="A19" s="523">
        <v>3</v>
      </c>
      <c r="B19" s="711" t="s">
        <v>358</v>
      </c>
      <c r="C19" s="711"/>
      <c r="D19" s="447"/>
      <c r="E19" s="447"/>
      <c r="F19" s="525"/>
      <c r="G19" s="74"/>
    </row>
    <row r="20" spans="1:7" x14ac:dyDescent="0.25">
      <c r="A20" s="523"/>
      <c r="B20" s="709" t="s">
        <v>306</v>
      </c>
      <c r="C20" s="709"/>
      <c r="D20" s="447"/>
      <c r="E20" s="447"/>
      <c r="F20" s="524">
        <f>SUM(D20:E20)</f>
        <v>0</v>
      </c>
      <c r="G20" s="74"/>
    </row>
    <row r="21" spans="1:7" x14ac:dyDescent="0.25">
      <c r="A21" s="523"/>
      <c r="B21" s="709" t="s">
        <v>309</v>
      </c>
      <c r="C21" s="709"/>
      <c r="D21" s="447"/>
      <c r="E21" s="447"/>
      <c r="F21" s="524">
        <f>SUM(D21:E21)</f>
        <v>0</v>
      </c>
      <c r="G21" s="74"/>
    </row>
    <row customHeight="1" ht="14.25" r="22" spans="1:7" x14ac:dyDescent="0.25">
      <c r="A22" s="523">
        <v>4</v>
      </c>
      <c r="B22" s="711" t="s">
        <v>359</v>
      </c>
      <c r="C22" s="711"/>
      <c r="D22" s="447"/>
      <c r="E22" s="447"/>
      <c r="F22" s="525"/>
      <c r="G22" s="74"/>
    </row>
    <row r="23" spans="1:7" x14ac:dyDescent="0.25">
      <c r="A23" s="523"/>
      <c r="B23" s="709" t="s">
        <v>306</v>
      </c>
      <c r="C23" s="709"/>
      <c r="D23" s="447"/>
      <c r="E23" s="447"/>
      <c r="F23" s="524">
        <f>SUM(D23:E23)</f>
        <v>0</v>
      </c>
      <c r="G23" s="74"/>
    </row>
    <row r="24" spans="1:7" x14ac:dyDescent="0.25">
      <c r="A24" s="526"/>
      <c r="B24" s="707" t="s">
        <v>309</v>
      </c>
      <c r="C24" s="707"/>
      <c r="D24" s="527"/>
      <c r="E24" s="527"/>
      <c r="F24" s="528">
        <f>SUM(D24:E24)</f>
        <v>0</v>
      </c>
      <c r="G24" s="74"/>
    </row>
    <row r="25" spans="1:7" x14ac:dyDescent="0.25">
      <c r="A25" s="521"/>
      <c r="B25" s="708" t="s">
        <v>192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306</v>
      </c>
      <c r="C26" s="709"/>
      <c r="D26" s="508">
        <f>D14+D17+D20+D23</f>
        <v>0</v>
      </c>
      <c r="E26" s="508">
        <f>E14+E17+E20+E23</f>
        <v>0</v>
      </c>
      <c r="F26" s="531">
        <f>F14+F17+F20+F23</f>
        <v>0</v>
      </c>
      <c r="G26" s="74"/>
    </row>
    <row r="27" spans="1:7" x14ac:dyDescent="0.25">
      <c r="A27" s="532"/>
      <c r="B27" s="710" t="s">
        <v>309</v>
      </c>
      <c r="C27" s="710"/>
      <c r="D27" s="509">
        <f>D15+D18+D21+D24</f>
        <v>0</v>
      </c>
      <c r="E27" s="509">
        <f>E15+E18+E21+E24</f>
        <v>0</v>
      </c>
      <c r="F27" s="533">
        <f>IF(F15+F18+F21+F24='300'!E70,F15+F18+F21+F24,"Check Rules!!!")</f>
        <v>0</v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true"/>
    <col min="2" max="2" customWidth="true" style="104" width="15.7109375" collapsed="true"/>
    <col min="3" max="3" customWidth="true" style="104" width="19.28515625" collapsed="true"/>
    <col min="4" max="4" customWidth="true" style="104" width="8.42578125" collapsed="true"/>
    <col min="5" max="5" customWidth="true" style="104" width="10.5703125" collapsed="true"/>
    <col min="6" max="6" customWidth="true" style="104" width="12.7109375" collapsed="true"/>
    <col min="7" max="7" customWidth="true" style="104" width="12.28515625" collapsed="true"/>
    <col min="8" max="8" customWidth="true" style="104" width="13.5703125" collapsed="true"/>
    <col min="9" max="9" customWidth="true" style="104" width="10.0" collapsed="true"/>
    <col min="10" max="257" style="104" width="9.140625" collapsed="tru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360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361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6"/>
      <c r="B11" s="716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362</v>
      </c>
      <c r="B12" s="673" t="s">
        <v>363</v>
      </c>
      <c r="C12" s="673"/>
      <c r="D12" s="336" t="s">
        <v>364</v>
      </c>
      <c r="E12" s="304" t="s">
        <v>239</v>
      </c>
      <c r="F12" s="336" t="s">
        <v>365</v>
      </c>
      <c r="G12" s="336" t="s">
        <v>366</v>
      </c>
      <c r="H12" s="539" t="s">
        <v>367</v>
      </c>
    </row>
    <row r="13" spans="1:8" x14ac:dyDescent="0.25">
      <c r="A13" s="294" t="s">
        <v>474</v>
      </c>
      <c r="B13" s="717" t="s">
        <v>473</v>
      </c>
      <c r="C13" s="717"/>
      <c r="D13" s="540" t="s">
        <v>472</v>
      </c>
      <c r="E13" s="541" t="s">
        <v>471</v>
      </c>
      <c r="F13" s="542" t="n">
        <v>43584.0</v>
      </c>
      <c r="G13" s="542" t="n">
        <v>47591.0</v>
      </c>
      <c r="H13" s="543" t="n">
        <v>500.0</v>
      </c>
    </row>
    <row r="14" spans="1:8" x14ac:dyDescent="0.25">
      <c r="A14" s="295" t="s">
        <v>477</v>
      </c>
      <c r="B14" s="715" t="s">
        <v>473</v>
      </c>
      <c r="C14" s="715"/>
      <c r="D14" s="544" t="s">
        <v>476</v>
      </c>
      <c r="E14" s="545" t="s">
        <v>475</v>
      </c>
      <c r="F14" s="546" t="n">
        <v>43580.0</v>
      </c>
      <c r="G14" s="546" t="n">
        <v>47591.0</v>
      </c>
      <c r="H14" s="547" t="n">
        <v>500.0</v>
      </c>
    </row>
    <row r="15" spans="1:8" x14ac:dyDescent="0.25">
      <c r="A15" s="295"/>
      <c r="B15" s="548"/>
      <c r="C15" s="549"/>
      <c r="D15" s="544"/>
      <c r="E15" s="545"/>
      <c r="F15" s="546"/>
      <c r="G15" s="546"/>
      <c r="H15" s="547"/>
    </row>
    <row r="16" spans="1:8" x14ac:dyDescent="0.25">
      <c r="A16" s="295"/>
      <c r="B16" s="548"/>
      <c r="C16" s="549"/>
      <c r="D16" s="544"/>
      <c r="E16" s="545"/>
      <c r="F16" s="546"/>
      <c r="G16" s="546"/>
      <c r="H16" s="547"/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231</v>
      </c>
      <c r="B35" s="555"/>
      <c r="C35" s="555"/>
      <c r="D35" s="555"/>
      <c r="E35" s="555"/>
      <c r="F35" s="555"/>
      <c r="G35" s="556"/>
      <c r="H35" s="557">
        <f>SUM(H13:H34)</f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topLeftCell="A13" workbookViewId="0" zoomScaleNormal="100">
      <selection activeCell="D31" sqref="D31"/>
    </sheetView>
  </sheetViews>
  <sheetFormatPr defaultColWidth="9.140625" defaultRowHeight="15" x14ac:dyDescent="0.25"/>
  <cols>
    <col min="1" max="1" customWidth="true" style="104" width="7.28515625" collapsed="true"/>
    <col min="2" max="2" customWidth="true" style="104" width="17.42578125" collapsed="true"/>
    <col min="3" max="3" customWidth="true" style="104" width="25.7109375" collapsed="true"/>
    <col min="4" max="4" customWidth="true" style="105" width="17.7109375" collapsed="true"/>
    <col min="5" max="5" customWidth="true" style="105" width="17.85546875" collapsed="true"/>
    <col min="6" max="6" customWidth="true" style="105" width="18.85546875" collapsed="true"/>
    <col min="7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/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/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  <v>0</v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/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/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/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/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  <v>0</v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E16+E22</f>
        <v>0</v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/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/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/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/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/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/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/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  <v>0</v>
      </c>
      <c r="F32" s="134">
        <f>E32</f>
        <v>0</v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  <v>0</v>
      </c>
      <c r="G33" s="116"/>
    </row>
    <row r="34" spans="1:7" x14ac:dyDescent="0.25">
      <c r="A34" s="126">
        <v>31190</v>
      </c>
      <c r="B34" s="139" t="s">
        <v>144</v>
      </c>
      <c r="C34" s="138"/>
      <c r="D34" s="35"/>
      <c r="E34" s="48">
        <f>D34</f>
        <v>0</v>
      </c>
      <c r="F34" s="143">
        <f>E34</f>
        <v>0</v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  <v>0</v>
      </c>
      <c r="G35" s="116"/>
    </row>
    <row r="36" spans="1:7" x14ac:dyDescent="0.25">
      <c r="A36" s="126">
        <v>31210</v>
      </c>
      <c r="B36" s="141" t="s">
        <v>146</v>
      </c>
      <c r="C36" s="142"/>
      <c r="D36" s="35"/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/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  <v>0</v>
      </c>
      <c r="F38" s="151">
        <f>E38</f>
        <v>0</v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  <v>0</v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true"/>
    <col min="2" max="2" customWidth="true" style="104" width="17.85546875" collapsed="true"/>
    <col min="3" max="3" customWidth="true" style="104" width="23.140625" collapsed="true"/>
    <col min="4" max="4" customWidth="true" style="104" width="9.85546875" collapsed="true"/>
    <col min="5" max="5" customWidth="true" style="104" width="14.0" collapsed="true"/>
    <col min="6" max="6" customWidth="true" style="104" width="12.42578125" collapsed="true"/>
    <col min="7" max="7" customWidth="true" style="104" width="13.42578125" collapsed="true"/>
    <col min="8" max="8" customWidth="true" style="104" width="9.7109375" collapsed="true"/>
    <col min="9" max="257" style="104" width="9.140625" collapsed="tru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368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369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370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/>
      <c r="B13" s="715"/>
      <c r="C13" s="715"/>
      <c r="D13" s="544"/>
      <c r="E13" s="563"/>
      <c r="F13" s="546"/>
      <c r="G13" s="547"/>
    </row>
    <row r="14" spans="1:7" x14ac:dyDescent="0.25">
      <c r="A14" s="240"/>
      <c r="B14" s="715"/>
      <c r="C14" s="715"/>
      <c r="D14" s="544"/>
      <c r="E14" s="563"/>
      <c r="F14" s="546"/>
      <c r="G14" s="547"/>
    </row>
    <row r="15" spans="1:7" x14ac:dyDescent="0.25">
      <c r="A15" s="240"/>
      <c r="B15" s="715"/>
      <c r="C15" s="715"/>
      <c r="D15" s="544"/>
      <c r="E15" s="563"/>
      <c r="F15" s="546"/>
      <c r="G15" s="547"/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56"/>
      <c r="G22" s="557">
        <f>SUM(G12:G21)</f>
        <v>0</v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372</v>
      </c>
      <c r="B26" s="90"/>
      <c r="C26" s="650"/>
      <c r="D26" s="650"/>
      <c r="E26" s="225"/>
      <c r="F26" s="650" t="s">
        <v>373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true"/>
    <col min="2" max="2" customWidth="true" style="226" width="13.5703125" collapsed="true"/>
    <col min="3" max="3" customWidth="true" style="226" width="30.7109375" collapsed="true"/>
    <col min="4" max="4" customWidth="true" style="226" width="9.28515625" collapsed="true"/>
    <col min="5" max="5" customWidth="true" style="226" width="14.7109375" collapsed="true"/>
    <col min="6" max="6" customWidth="true" style="226" width="12.85546875" collapsed="true"/>
    <col min="7" max="7" customWidth="true" style="226" width="15.7109375" collapsed="true"/>
    <col min="8" max="8" customWidth="true" style="226" width="9.42578125" collapsed="true"/>
    <col min="9" max="257" style="226" width="9.140625" collapsed="tru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374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375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376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71"/>
      <c r="E12" s="562"/>
      <c r="F12" s="542"/>
      <c r="G12" s="543"/>
    </row>
    <row r="13" spans="1:7" x14ac:dyDescent="0.25">
      <c r="A13" s="240"/>
      <c r="B13" s="715"/>
      <c r="C13" s="715"/>
      <c r="D13" s="572"/>
      <c r="E13" s="563"/>
      <c r="F13" s="546"/>
      <c r="G13" s="547"/>
    </row>
    <row r="14" spans="1:7" x14ac:dyDescent="0.25">
      <c r="A14" s="240"/>
      <c r="B14" s="715"/>
      <c r="C14" s="715"/>
      <c r="D14" s="572"/>
      <c r="E14" s="563"/>
      <c r="F14" s="546"/>
      <c r="G14" s="547"/>
    </row>
    <row r="15" spans="1:7" x14ac:dyDescent="0.25">
      <c r="A15" s="240"/>
      <c r="B15" s="715"/>
      <c r="C15" s="715"/>
      <c r="D15" s="572"/>
      <c r="E15" s="563"/>
      <c r="F15" s="546"/>
      <c r="G15" s="547"/>
    </row>
    <row r="16" spans="1:7" x14ac:dyDescent="0.25">
      <c r="A16" s="240"/>
      <c r="B16" s="715"/>
      <c r="C16" s="715"/>
      <c r="D16" s="572"/>
      <c r="E16" s="563"/>
      <c r="F16" s="546"/>
      <c r="G16" s="547"/>
    </row>
    <row r="17" spans="1:8" x14ac:dyDescent="0.25">
      <c r="A17" s="240"/>
      <c r="B17" s="715"/>
      <c r="C17" s="715"/>
      <c r="D17" s="572"/>
      <c r="E17" s="563"/>
      <c r="F17" s="546"/>
      <c r="G17" s="547"/>
    </row>
    <row r="18" spans="1:8" x14ac:dyDescent="0.25">
      <c r="A18" s="240"/>
      <c r="B18" s="715"/>
      <c r="C18" s="715"/>
      <c r="D18" s="572"/>
      <c r="E18" s="563"/>
      <c r="F18" s="546"/>
      <c r="G18" s="547"/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74"/>
      <c r="G22" s="557">
        <f>SUM(G12:G21)</f>
        <v>0</v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373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4" sqref="D14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22.85546875" collapsed="true"/>
    <col min="3" max="3" customWidth="true" style="104" width="42.7109375" collapsed="true"/>
    <col min="4" max="4" customWidth="true" style="104" width="12.85546875" collapsed="true"/>
    <col min="5" max="5" customWidth="true" style="104" width="22.85546875" collapsed="true"/>
    <col min="6" max="257" style="104" width="9.140625" collapsed="tru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377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378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329</v>
      </c>
      <c r="C11" s="719"/>
      <c r="D11" s="413" t="s">
        <v>379</v>
      </c>
    </row>
    <row customHeight="1" ht="12.75" r="12" spans="1:8" x14ac:dyDescent="0.25">
      <c r="A12" s="577">
        <v>20510</v>
      </c>
      <c r="B12" s="722" t="str">
        <f>IF(D12&gt;=10%*$D$26,"Accounts Payable (Provide Breakdown)","Accounts Payable")</f>
        <v>Accounts Payable</v>
      </c>
      <c r="C12" s="722"/>
      <c r="D12" s="500"/>
    </row>
    <row customHeight="1" ht="12.75" r="13" spans="1:8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/>
    </row>
    <row customHeight="1" ht="12.75" r="14" spans="1:8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/>
    </row>
    <row customHeight="1" ht="12.75" r="15" spans="1:8" x14ac:dyDescent="0.25">
      <c r="A15" s="578">
        <v>20525</v>
      </c>
      <c r="B15" s="720" t="s">
        <v>380</v>
      </c>
      <c r="C15" s="720"/>
      <c r="D15" s="501"/>
    </row>
    <row customHeight="1" ht="12.75" r="16" spans="1:8" x14ac:dyDescent="0.25">
      <c r="A16" s="578">
        <v>20530</v>
      </c>
      <c r="B16" s="720" t="s">
        <v>381</v>
      </c>
      <c r="C16" s="720"/>
      <c r="D16" s="579">
        <f>IF('1000'!F39&gt;0,'1000'!F39,0)</f>
        <v>0</v>
      </c>
    </row>
    <row customHeight="1" ht="12.75" r="17" spans="1:5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/>
    </row>
    <row customHeight="1" ht="12.75" r="18" spans="1:5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/>
    </row>
    <row customHeight="1" ht="12.75" r="19" spans="1:5" x14ac:dyDescent="0.25">
      <c r="A19" s="578">
        <v>20545</v>
      </c>
      <c r="B19" s="720" t="s">
        <v>382</v>
      </c>
      <c r="C19" s="720"/>
      <c r="D19" s="501"/>
    </row>
    <row customHeight="1" ht="12.75" r="20" spans="1:5" x14ac:dyDescent="0.25">
      <c r="A20" s="578">
        <v>20550</v>
      </c>
      <c r="B20" s="720" t="s">
        <v>383</v>
      </c>
      <c r="C20" s="720"/>
      <c r="D20" s="501"/>
    </row>
    <row customHeight="1" ht="12.75" r="21" spans="1:5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/>
    </row>
    <row customHeight="1" ht="12.75" r="22" spans="1:5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/>
    </row>
    <row customHeight="1" ht="12.75" r="23" spans="1:5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/>
    </row>
    <row customHeight="1" ht="12.75" r="24" spans="1:5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>
        <v>25190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/>
    </row>
    <row customHeight="1" ht="13.5" r="26" spans="1:5" x14ac:dyDescent="0.25">
      <c r="A26" s="584"/>
      <c r="B26" s="719" t="s">
        <v>231</v>
      </c>
      <c r="C26" s="719"/>
      <c r="D26" s="585">
        <f>SUM(D12:D25)</f>
        <v>25190</v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384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385</v>
      </c>
      <c r="B31" s="90"/>
      <c r="C31" s="650" t="s">
        <v>217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true"/>
    <col min="2" max="3" customWidth="true" style="226" width="17.7109375" collapsed="true"/>
    <col min="4" max="4" customWidth="true" style="226" width="18.0" collapsed="true"/>
    <col min="5" max="5" customWidth="true" style="226" width="12.140625" collapsed="true"/>
    <col min="6" max="6" customWidth="true" style="226" width="12.42578125" collapsed="true"/>
    <col min="7" max="7" customWidth="true" style="226" width="8.7109375" collapsed="true"/>
    <col min="8" max="8" customWidth="true" style="226" width="16.28515625" collapsed="true"/>
    <col min="9" max="9" customWidth="true" style="226" width="10.7109375" collapsed="true"/>
    <col min="10" max="257" style="226" width="9.140625" collapsed="tru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386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387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6"/>
      <c r="B11" s="716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36" t="s">
        <v>365</v>
      </c>
      <c r="G12" s="304" t="s">
        <v>239</v>
      </c>
      <c r="H12" s="539" t="s">
        <v>390</v>
      </c>
    </row>
    <row r="13" spans="1:8" x14ac:dyDescent="0.25">
      <c r="A13" s="235"/>
      <c r="B13" s="717"/>
      <c r="C13" s="717"/>
      <c r="D13" s="590"/>
      <c r="E13" s="542"/>
      <c r="F13" s="542"/>
      <c r="G13" s="562"/>
      <c r="H13" s="543"/>
    </row>
    <row r="14" spans="1:8" x14ac:dyDescent="0.25">
      <c r="A14" s="240"/>
      <c r="B14" s="715"/>
      <c r="C14" s="715"/>
      <c r="D14" s="591"/>
      <c r="E14" s="546"/>
      <c r="F14" s="546"/>
      <c r="G14" s="563"/>
      <c r="H14" s="547"/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231</v>
      </c>
      <c r="B23" s="594"/>
      <c r="C23" s="497"/>
      <c r="D23" s="497"/>
      <c r="E23" s="497"/>
      <c r="F23" s="497"/>
      <c r="G23" s="595"/>
      <c r="H23" s="596">
        <f>SUM(H13:H22)</f>
        <v>0</v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391</v>
      </c>
      <c r="B27" s="90"/>
      <c r="D27" s="225"/>
      <c r="E27" s="225"/>
      <c r="F27" s="650" t="s">
        <v>392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true"/>
    <col min="2" max="2" customWidth="true" style="226" width="21.7109375" collapsed="true"/>
    <col min="3" max="3" customWidth="true" style="226" width="24.85546875" collapsed="true"/>
    <col min="4" max="4" customWidth="true" style="226" width="19.5703125" collapsed="true"/>
    <col min="5" max="5" customWidth="true" style="226" width="12.42578125" collapsed="true"/>
    <col min="6" max="6" customWidth="true" style="226" width="9.28515625" collapsed="true"/>
    <col min="7" max="7" customWidth="true" style="226" width="14.42578125" collapsed="true"/>
    <col min="8" max="8" customWidth="true" style="226" width="11.7109375" collapsed="true"/>
    <col min="9" max="257" style="226" width="9.140625" collapsed="tru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393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394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6"/>
      <c r="B11" s="716"/>
      <c r="C11" s="588"/>
      <c r="D11" s="157"/>
      <c r="E11" s="537"/>
      <c r="F11" s="157"/>
      <c r="G11" s="588"/>
    </row>
    <row customHeight="1" ht="42.75" r="12" spans="1:7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04" t="s">
        <v>239</v>
      </c>
      <c r="G12" s="539" t="s">
        <v>395</v>
      </c>
    </row>
    <row r="13" spans="1:7" x14ac:dyDescent="0.25">
      <c r="A13" s="235"/>
      <c r="B13" s="338"/>
      <c r="C13" s="338"/>
      <c r="D13" s="590"/>
      <c r="E13" s="542"/>
      <c r="F13" s="600"/>
      <c r="G13" s="543"/>
    </row>
    <row r="14" spans="1:7" x14ac:dyDescent="0.25">
      <c r="A14" s="240"/>
      <c r="B14" s="343"/>
      <c r="C14" s="343"/>
      <c r="D14" s="591"/>
      <c r="E14" s="546"/>
      <c r="F14" s="601"/>
      <c r="G14" s="547"/>
    </row>
    <row r="15" spans="1:7" x14ac:dyDescent="0.25">
      <c r="A15" s="240"/>
      <c r="B15" s="343"/>
      <c r="C15" s="343"/>
      <c r="D15" s="591"/>
      <c r="E15" s="546"/>
      <c r="F15" s="601"/>
      <c r="G15" s="547"/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231</v>
      </c>
      <c r="B23" s="555"/>
      <c r="C23" s="555"/>
      <c r="D23" s="555"/>
      <c r="E23" s="555"/>
      <c r="F23" s="574"/>
      <c r="G23" s="557">
        <f>SUM(G13:G22)</f>
        <v>0</v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209</v>
      </c>
      <c r="B27" s="90"/>
      <c r="D27" s="225"/>
      <c r="E27" s="225" t="s">
        <v>210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true"/>
    <col min="2" max="2" customWidth="true" style="104" width="17.5703125" collapsed="true"/>
    <col min="3" max="3" customWidth="true" style="104" width="26.85546875" collapsed="true"/>
    <col min="4" max="4" customWidth="true" style="104" width="12.5703125" collapsed="true"/>
    <col min="5" max="5" customWidth="true" style="104" width="13.5703125" collapsed="true"/>
    <col min="6" max="6" customWidth="true" style="104" width="16.28515625" collapsed="true"/>
    <col min="7" max="7" customWidth="true" style="104" width="20.5703125" collapsed="true"/>
    <col min="8" max="8" customWidth="true" style="104" width="14.140625" collapsed="true"/>
    <col min="9" max="257" style="104" width="9.140625" collapsed="tru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396</v>
      </c>
      <c r="D3" s="289"/>
      <c r="E3" s="289"/>
    </row>
    <row r="4" spans="1:8" x14ac:dyDescent="0.25">
      <c r="A4" s="106" t="s">
        <v>5</v>
      </c>
      <c r="B4" s="107"/>
      <c r="C4" s="290" t="s">
        <v>397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5"/>
      <c r="B11" s="725"/>
      <c r="D11" s="99"/>
      <c r="E11" s="157"/>
      <c r="F11" s="99"/>
      <c r="G11" s="99"/>
    </row>
    <row customHeight="1" ht="69" r="12" spans="1:8" x14ac:dyDescent="0.25">
      <c r="A12" s="604" t="s">
        <v>213</v>
      </c>
      <c r="B12" s="726" t="s">
        <v>371</v>
      </c>
      <c r="C12" s="726"/>
      <c r="D12" s="605" t="s">
        <v>389</v>
      </c>
      <c r="E12" s="605" t="s">
        <v>398</v>
      </c>
      <c r="F12" s="605" t="s">
        <v>399</v>
      </c>
      <c r="G12" s="605" t="s">
        <v>400</v>
      </c>
      <c r="H12" s="606" t="s">
        <v>401</v>
      </c>
    </row>
    <row r="13" spans="1:8" x14ac:dyDescent="0.25">
      <c r="A13" s="235"/>
      <c r="B13" s="717"/>
      <c r="C13" s="717"/>
      <c r="D13" s="607"/>
      <c r="E13" s="607"/>
      <c r="F13" s="310"/>
      <c r="G13" s="341"/>
      <c r="H13" s="543"/>
    </row>
    <row r="14" spans="1:8" x14ac:dyDescent="0.25">
      <c r="A14" s="240"/>
      <c r="B14" s="715"/>
      <c r="C14" s="715"/>
      <c r="D14" s="608"/>
      <c r="E14" s="608"/>
      <c r="F14" s="73"/>
      <c r="G14" s="346"/>
      <c r="H14" s="547"/>
    </row>
    <row r="15" spans="1:8" x14ac:dyDescent="0.25">
      <c r="A15" s="240"/>
      <c r="B15" s="715"/>
      <c r="C15" s="715"/>
      <c r="D15" s="608"/>
      <c r="E15" s="608"/>
      <c r="F15" s="73"/>
      <c r="G15" s="346"/>
      <c r="H15" s="547"/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231</v>
      </c>
      <c r="C22" s="724"/>
      <c r="D22" s="724"/>
      <c r="E22" s="610"/>
      <c r="F22" s="611">
        <f>SUM(F13:F21)</f>
        <v>0</v>
      </c>
      <c r="G22" s="611">
        <f>SUM(G13:G21)</f>
        <v>0</v>
      </c>
      <c r="H22" s="557">
        <f>SUM(H13:H21)</f>
        <v>0</v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232</v>
      </c>
      <c r="B26" s="90"/>
      <c r="C26" s="328"/>
      <c r="D26" s="328"/>
      <c r="E26" s="650" t="s">
        <v>402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true"/>
    <col min="2" max="2" customWidth="true" style="104" width="24.85546875" collapsed="true"/>
    <col min="3" max="3" customWidth="true" style="104" width="42.85546875" collapsed="true"/>
    <col min="4" max="4" customWidth="true" style="104" width="14.7109375" collapsed="true"/>
    <col min="5" max="5" customWidth="true" style="104" width="11.0" collapsed="true"/>
    <col min="6" max="257" style="104" width="9.140625" collapsed="tru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403</v>
      </c>
      <c r="D3" s="107"/>
    </row>
    <row r="4" spans="1:4" x14ac:dyDescent="0.25">
      <c r="A4" s="106" t="s">
        <v>5</v>
      </c>
      <c r="B4" s="107"/>
      <c r="C4" s="108" t="s">
        <v>404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213</v>
      </c>
      <c r="B12" s="661" t="s">
        <v>329</v>
      </c>
      <c r="C12" s="661"/>
      <c r="D12" s="273" t="s">
        <v>208</v>
      </c>
    </row>
    <row r="13" spans="1:4" x14ac:dyDescent="0.25">
      <c r="A13" s="235"/>
      <c r="B13" s="665"/>
      <c r="C13" s="665"/>
      <c r="D13" s="500"/>
    </row>
    <row r="14" spans="1:4" x14ac:dyDescent="0.25">
      <c r="A14" s="240"/>
      <c r="B14" s="656"/>
      <c r="C14" s="656"/>
      <c r="D14" s="501"/>
    </row>
    <row r="15" spans="1:4" x14ac:dyDescent="0.25">
      <c r="A15" s="240"/>
      <c r="B15" s="656"/>
      <c r="C15" s="656"/>
      <c r="D15" s="501"/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customHeight="1" ht="13.5" r="24" spans="1:5" x14ac:dyDescent="0.25">
      <c r="A24" s="503"/>
      <c r="B24" s="701" t="s">
        <v>192</v>
      </c>
      <c r="C24" s="701"/>
      <c r="D24" s="495">
        <f>SUM(D13:D23)</f>
        <v>0</v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405</v>
      </c>
      <c r="B28" s="90"/>
      <c r="C28" s="650" t="s">
        <v>235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true"/>
    <col min="2" max="2" customWidth="true" style="104" width="17.7109375" collapsed="true"/>
    <col min="3" max="3" customWidth="true" style="104" width="34.5703125" collapsed="true"/>
    <col min="4" max="4" customWidth="true" style="104" width="15.7109375" collapsed="true"/>
    <col min="5" max="257" style="104" width="9.140625" collapsed="tru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406</v>
      </c>
      <c r="D3" s="107"/>
    </row>
    <row r="4" spans="1:4" x14ac:dyDescent="0.25">
      <c r="A4" s="106" t="s">
        <v>5</v>
      </c>
      <c r="B4" s="107"/>
      <c r="C4" s="290" t="s">
        <v>407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213</v>
      </c>
      <c r="B11" s="703" t="s">
        <v>408</v>
      </c>
      <c r="C11" s="703"/>
      <c r="D11" s="499" t="s">
        <v>409</v>
      </c>
    </row>
    <row r="12" spans="1:4" x14ac:dyDescent="0.25">
      <c r="A12" s="615"/>
      <c r="B12" s="665"/>
      <c r="C12" s="665"/>
      <c r="D12" s="500"/>
    </row>
    <row r="13" spans="1:4" x14ac:dyDescent="0.25">
      <c r="A13" s="616"/>
      <c r="B13" s="656"/>
      <c r="C13" s="656"/>
      <c r="D13" s="501"/>
    </row>
    <row r="14" spans="1:4" x14ac:dyDescent="0.25">
      <c r="A14" s="616"/>
      <c r="B14" s="656"/>
      <c r="C14" s="656"/>
      <c r="D14" s="501"/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customHeight="1" ht="15" r="23" spans="1:4" x14ac:dyDescent="0.25">
      <c r="A23" s="503"/>
      <c r="B23" s="728" t="s">
        <v>192</v>
      </c>
      <c r="C23" s="728"/>
      <c r="D23" s="495">
        <f>SUM(D12:D22)</f>
        <v>0</v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abSelected="1" topLeftCell="A7" workbookViewId="0" zoomScaleNormal="100">
      <selection activeCell="H18" sqref="H18"/>
    </sheetView>
  </sheetViews>
  <sheetFormatPr defaultColWidth="9.140625" defaultRowHeight="15" x14ac:dyDescent="0.25"/>
  <cols>
    <col min="1" max="1" customWidth="true" style="226" width="24.85546875" collapsed="true"/>
    <col min="2" max="3" customWidth="true" style="226" width="12.42578125" collapsed="true"/>
    <col min="4" max="4" customWidth="true" style="226" width="12.0" collapsed="true"/>
    <col min="5" max="5" customWidth="true" style="226" width="12.28515625" collapsed="true"/>
    <col min="6" max="6" customWidth="true" style="226" width="12.7109375" collapsed="true"/>
    <col min="7" max="7" customWidth="true" style="226" width="12.42578125" collapsed="true"/>
    <col min="8" max="8" customWidth="true" style="226" width="10.7109375" collapsed="true"/>
    <col min="9" max="9" customWidth="true" style="226" width="14.42578125" collapsed="true"/>
    <col min="10" max="257" style="226" width="9.140625" collapsed="tru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410</v>
      </c>
      <c r="C3" s="619"/>
      <c r="D3" s="289"/>
    </row>
    <row r="4" spans="1:9" x14ac:dyDescent="0.25">
      <c r="A4" s="3" t="s">
        <v>5</v>
      </c>
      <c r="B4" s="651" t="s">
        <v>411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customHeight="1" ht="39" r="12" spans="1:9" x14ac:dyDescent="0.25">
      <c r="A12" s="731" t="s">
        <v>412</v>
      </c>
      <c r="B12" s="731"/>
      <c r="C12" s="622" t="s">
        <v>413</v>
      </c>
      <c r="D12" s="622" t="s">
        <v>414</v>
      </c>
      <c r="E12" s="622" t="s">
        <v>415</v>
      </c>
      <c r="F12" s="622" t="s">
        <v>416</v>
      </c>
      <c r="G12" s="622" t="s">
        <v>417</v>
      </c>
      <c r="H12" s="622" t="s">
        <v>418</v>
      </c>
      <c r="I12" s="623" t="s">
        <v>419</v>
      </c>
    </row>
    <row r="13" spans="1:9" x14ac:dyDescent="0.25">
      <c r="A13" s="732" t="s">
        <v>420</v>
      </c>
      <c r="B13" s="732"/>
      <c r="C13" s="624"/>
      <c r="D13" s="341"/>
      <c r="E13" s="341"/>
      <c r="F13" s="341"/>
      <c r="G13" s="625"/>
      <c r="H13" s="626"/>
      <c r="I13" s="627">
        <f>SUM(C13:H13)</f>
        <v>0</v>
      </c>
    </row>
    <row r="14" spans="1:9" x14ac:dyDescent="0.25">
      <c r="A14" s="733" t="s">
        <v>421</v>
      </c>
      <c r="B14" s="733"/>
      <c r="C14" s="628"/>
      <c r="D14" s="346"/>
      <c r="E14" s="346"/>
      <c r="F14" s="346"/>
      <c r="G14" s="629"/>
      <c r="H14" s="630"/>
      <c r="I14" s="631">
        <f>SUM(C14:H14)</f>
        <v>0</v>
      </c>
    </row>
    <row r="15" spans="1:9" x14ac:dyDescent="0.25">
      <c r="A15" s="729" t="s">
        <v>422</v>
      </c>
      <c r="B15" s="729"/>
      <c r="C15" s="628"/>
      <c r="D15" s="632"/>
      <c r="E15" s="632"/>
      <c r="F15" s="632"/>
      <c r="G15" s="629"/>
      <c r="H15" s="630"/>
      <c r="I15" s="631">
        <f>SUM(C15:H15)</f>
        <v>0</v>
      </c>
    </row>
    <row r="16" spans="1:9" x14ac:dyDescent="0.25">
      <c r="A16" s="729" t="s">
        <v>423</v>
      </c>
      <c r="B16" s="729"/>
      <c r="C16" s="634">
        <f ref="C16:I16" si="0" t="shared">SUM(C13:C15)</f>
        <v>0</v>
      </c>
      <c r="D16" s="634">
        <f si="0" t="shared"/>
        <v>0</v>
      </c>
      <c r="E16" s="634">
        <f si="0" t="shared"/>
        <v>0</v>
      </c>
      <c r="F16" s="634">
        <f si="0" t="shared"/>
        <v>0</v>
      </c>
      <c r="G16" s="634">
        <f si="0" t="shared"/>
        <v>0</v>
      </c>
      <c r="H16" s="634">
        <f si="0" t="shared"/>
        <v>0</v>
      </c>
      <c r="I16" s="635">
        <f si="0" t="shared"/>
        <v>0</v>
      </c>
    </row>
    <row r="17" spans="1:9" x14ac:dyDescent="0.25">
      <c r="A17" s="729" t="s">
        <v>424</v>
      </c>
      <c r="B17" s="729"/>
      <c r="C17" s="628"/>
      <c r="D17" s="632"/>
      <c r="E17" s="632"/>
      <c r="F17" s="632"/>
      <c r="G17" s="629"/>
      <c r="H17" s="630"/>
      <c r="I17" s="631">
        <f>SUM(C17:H17)</f>
        <v>0</v>
      </c>
    </row>
    <row r="18" spans="1:9" x14ac:dyDescent="0.25">
      <c r="A18" s="633" t="s">
        <v>425</v>
      </c>
      <c r="B18" s="636"/>
      <c r="C18" s="629"/>
      <c r="D18" s="629"/>
      <c r="E18" s="629"/>
      <c r="F18" s="629"/>
      <c r="G18" s="629"/>
      <c r="H18" s="630"/>
      <c r="I18" s="631">
        <f>SUM(C18:H18)</f>
        <v>0</v>
      </c>
    </row>
    <row r="19" spans="1:9" x14ac:dyDescent="0.25">
      <c r="A19" s="729" t="s">
        <v>426</v>
      </c>
      <c r="B19" s="729"/>
      <c r="C19" s="634">
        <f ref="C19:I19" si="1" t="shared">SUM(C17:C18)</f>
        <v>0</v>
      </c>
      <c r="D19" s="634">
        <f si="1" t="shared"/>
        <v>0</v>
      </c>
      <c r="E19" s="634">
        <f si="1" t="shared"/>
        <v>0</v>
      </c>
      <c r="F19" s="634">
        <f si="1" t="shared"/>
        <v>0</v>
      </c>
      <c r="G19" s="634">
        <f si="1" t="shared"/>
        <v>0</v>
      </c>
      <c r="H19" s="634">
        <f si="1" t="shared"/>
        <v>0</v>
      </c>
      <c r="I19" s="635">
        <f si="1" t="shared"/>
        <v>0</v>
      </c>
    </row>
    <row r="20" spans="1:9" x14ac:dyDescent="0.25">
      <c r="A20" s="729" t="s">
        <v>427</v>
      </c>
      <c r="B20" s="729"/>
      <c r="C20" s="628"/>
      <c r="D20" s="632"/>
      <c r="E20" s="632"/>
      <c r="F20" s="632"/>
      <c r="G20" s="629"/>
      <c r="H20" s="630"/>
      <c r="I20" s="631">
        <f>SUM(C20:H20)</f>
        <v>0</v>
      </c>
    </row>
    <row r="21" spans="1:9" x14ac:dyDescent="0.25">
      <c r="A21" s="729" t="s">
        <v>428</v>
      </c>
      <c r="B21" s="729"/>
      <c r="C21" s="634">
        <f ref="C21:H21" si="2" t="shared">C16-C19-C20</f>
        <v>0</v>
      </c>
      <c r="D21" s="634">
        <f si="2" t="shared"/>
        <v>0</v>
      </c>
      <c r="E21" s="634">
        <f si="2" t="shared"/>
        <v>0</v>
      </c>
      <c r="F21" s="634">
        <f si="2" t="shared"/>
        <v>0</v>
      </c>
      <c r="G21" s="634">
        <f si="2" t="shared"/>
        <v>0</v>
      </c>
      <c r="H21" s="634">
        <f si="2" t="shared"/>
        <v>0</v>
      </c>
      <c r="I21" s="631">
        <f>SUM(C21:H21)</f>
        <v>0</v>
      </c>
    </row>
    <row r="22" spans="1:9" x14ac:dyDescent="0.25">
      <c r="A22" s="730" t="s">
        <v>429</v>
      </c>
      <c r="B22" s="730"/>
      <c r="C22" s="637">
        <f>C21</f>
        <v>0</v>
      </c>
      <c r="D22" s="638">
        <f>C21+D21</f>
        <v>0</v>
      </c>
      <c r="E22" s="638">
        <f>D22+E21</f>
        <v>0</v>
      </c>
      <c r="F22" s="638">
        <f>E22+F21</f>
        <v>0</v>
      </c>
      <c r="G22" s="638">
        <f>F22+G21</f>
        <v>0</v>
      </c>
      <c r="H22" s="639">
        <f>H21+G22</f>
        <v>0</v>
      </c>
      <c r="I22" s="640">
        <f>H22</f>
        <v>0</v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430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431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432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433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434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435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true"/>
    <col min="2" max="2" customWidth="true" style="226" width="27.85546875" collapsed="true"/>
    <col min="3" max="3" customWidth="true" style="226" width="6.85546875" collapsed="true"/>
    <col min="4" max="4" customWidth="true" style="226" width="13.7109375" collapsed="true"/>
    <col min="5" max="5" customWidth="true" style="226" width="13.85546875" collapsed="true"/>
    <col min="6" max="257" style="226" width="9.140625" collapsed="tru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436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437</v>
      </c>
      <c r="F11" s="645" t="s">
        <v>438</v>
      </c>
    </row>
    <row customHeight="1" ht="13.5" r="12" spans="1:29" x14ac:dyDescent="0.25">
      <c r="A12" s="737" t="s">
        <v>439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440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441</v>
      </c>
    </row>
    <row hidden="1" r="40" spans="2:2" x14ac:dyDescent="0.25">
      <c r="B40" s="226" t="s">
        <v>442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19" workbookViewId="0" zoomScaleNormal="100">
      <selection activeCell="C32" sqref="C32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43.140625" collapsed="true"/>
    <col min="3" max="3" customWidth="true" style="104" width="14.28515625" collapsed="true"/>
    <col min="4" max="5" customWidth="true" style="104" width="14.140625" collapsed="true"/>
    <col min="6" max="6" customWidth="true" style="104" width="14.7109375" collapsed="true"/>
    <col min="7" max="7" customWidth="true" style="104" width="15.140625" collapsed="true"/>
    <col min="8" max="257" style="104" width="9.140625" collapsed="tru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  <v>0</v>
      </c>
      <c r="D14" s="174">
        <f>D15+D16</f>
        <v>0</v>
      </c>
      <c r="E14" s="174">
        <f>E15+E16</f>
        <v>0</v>
      </c>
      <c r="F14" s="175">
        <f>E15+E16</f>
      </c>
      <c r="G14" s="90"/>
    </row>
    <row r="15" spans="1:7" x14ac:dyDescent="0.25">
      <c r="A15" s="172">
        <v>21111</v>
      </c>
      <c r="B15" s="176" t="s">
        <v>165</v>
      </c>
      <c r="C15" s="177" t="n">
        <v>0.0</v>
      </c>
      <c r="D15" s="177" t="n">
        <v>0.0</v>
      </c>
      <c r="E15" s="177" t="n">
        <v>151.0</v>
      </c>
      <c r="F15" s="178" t="n">
        <v>7.2302E7</v>
      </c>
      <c r="G15" s="90"/>
    </row>
    <row r="16" spans="1:7" x14ac:dyDescent="0.25">
      <c r="A16" s="172">
        <v>21112</v>
      </c>
      <c r="B16" s="176" t="s">
        <v>166</v>
      </c>
      <c r="C16" s="177" t="n">
        <v>0.0</v>
      </c>
      <c r="D16" s="177" t="n">
        <v>0.0</v>
      </c>
      <c r="E16" s="177" t="n">
        <v>204.0</v>
      </c>
      <c r="F16" s="178" t="n">
        <v>1.28845E8</v>
      </c>
      <c r="G16" s="90"/>
    </row>
    <row r="17" spans="1:7" x14ac:dyDescent="0.25">
      <c r="A17" s="172">
        <v>21120</v>
      </c>
      <c r="B17" s="173" t="s">
        <v>167</v>
      </c>
      <c r="C17" s="174">
        <f>C18+C19</f>
        <v>0</v>
      </c>
      <c r="D17" s="174">
        <f>D18+D19</f>
        <v>0</v>
      </c>
      <c r="E17" s="174">
        <f>E18+E19</f>
        <v>0</v>
      </c>
      <c r="F17" s="175">
        <f>F18+F19</f>
        <v>0</v>
      </c>
      <c r="G17" s="90"/>
    </row>
    <row r="18" spans="1:7" x14ac:dyDescent="0.25">
      <c r="A18" s="172">
        <v>21121</v>
      </c>
      <c r="B18" s="176" t="s">
        <v>165</v>
      </c>
      <c r="C18" s="177" t="n">
        <v>0.0</v>
      </c>
      <c r="D18" s="177" t="n">
        <v>0.0</v>
      </c>
      <c r="E18" s="177" t="n">
        <v>264.0</v>
      </c>
      <c r="F18" s="178" t="n">
        <v>0.0</v>
      </c>
      <c r="G18" s="90"/>
    </row>
    <row r="19" spans="1:7" x14ac:dyDescent="0.25">
      <c r="A19" s="172">
        <v>21122</v>
      </c>
      <c r="B19" s="176" t="s">
        <v>166</v>
      </c>
      <c r="C19" s="177" t="n">
        <v>0.0</v>
      </c>
      <c r="D19" s="177" t="n">
        <v>0.0</v>
      </c>
      <c r="E19" s="177" t="n">
        <v>199.0</v>
      </c>
      <c r="F19" s="178" t="n">
        <v>0.0</v>
      </c>
      <c r="G19" s="90"/>
    </row>
    <row r="20" spans="1:7" x14ac:dyDescent="0.25">
      <c r="A20" s="172">
        <v>21130</v>
      </c>
      <c r="B20" s="173" t="s">
        <v>168</v>
      </c>
      <c r="C20" s="174">
        <f>C21+C22</f>
        <v>0</v>
      </c>
      <c r="D20" s="174">
        <f>D21+D22</f>
        <v>0</v>
      </c>
      <c r="E20" s="174">
        <f>E21+E22</f>
        <v>0</v>
      </c>
      <c r="F20" s="175">
        <f>F21+F22</f>
        <v>0</v>
      </c>
      <c r="G20" s="90"/>
    </row>
    <row r="21" spans="1:7" x14ac:dyDescent="0.25">
      <c r="A21" s="172">
        <v>21131</v>
      </c>
      <c r="B21" s="176" t="s">
        <v>165</v>
      </c>
      <c r="C21" s="177" t="n">
        <v>0.0</v>
      </c>
      <c r="D21" s="177" t="n">
        <v>0.0</v>
      </c>
      <c r="E21" s="177" t="n">
        <v>16405.0</v>
      </c>
      <c r="F21" s="178" t="n">
        <v>8.66800755E8</v>
      </c>
      <c r="G21" s="90"/>
    </row>
    <row r="22" spans="1:7" x14ac:dyDescent="0.25">
      <c r="A22" s="172">
        <v>21132</v>
      </c>
      <c r="B22" s="176" t="s">
        <v>166</v>
      </c>
      <c r="C22" s="177" t="n">
        <v>0.0</v>
      </c>
      <c r="D22" s="177" t="n">
        <v>0.0</v>
      </c>
      <c r="E22" s="177" t="n">
        <v>15996.0</v>
      </c>
      <c r="F22" s="178" t="n">
        <v>1.65565832E8</v>
      </c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 t="n">
        <v>0.0</v>
      </c>
      <c r="D24" s="177" t="n">
        <v>0.0</v>
      </c>
      <c r="E24" s="177" t="n">
        <v>0.0</v>
      </c>
      <c r="F24" s="178" t="n">
        <v>0.0</v>
      </c>
      <c r="G24" s="90"/>
    </row>
    <row r="25" spans="1:7" x14ac:dyDescent="0.25">
      <c r="A25" s="172">
        <v>21142</v>
      </c>
      <c r="B25" s="176" t="s">
        <v>173</v>
      </c>
      <c r="C25" s="177"/>
      <c r="D25" s="177"/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0</v>
      </c>
      <c r="D26" s="174">
        <f>SUM(D24:D25)</f>
        <v>0</v>
      </c>
      <c r="E26" s="174">
        <f>SUM(E24:E25)</f>
        <v>0</v>
      </c>
      <c r="F26" s="175">
        <f>SUM(F24:F25)</f>
        <v>0</v>
      </c>
      <c r="G26" s="90"/>
    </row>
    <row r="27" spans="1:7" x14ac:dyDescent="0.25">
      <c r="A27" s="172"/>
      <c r="B27" s="181" t="s">
        <v>175</v>
      </c>
      <c r="C27" s="177"/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/>
      <c r="D32" s="185"/>
      <c r="E32" s="185"/>
      <c r="F32" s="186"/>
      <c r="G32" s="90"/>
    </row>
    <row r="33" spans="1:8" x14ac:dyDescent="0.25">
      <c r="A33" s="172">
        <v>21170</v>
      </c>
      <c r="B33" s="181" t="s">
        <v>181</v>
      </c>
      <c r="C33" s="185" t="n">
        <v>70.0</v>
      </c>
      <c r="D33" s="185"/>
      <c r="E33" s="185"/>
      <c r="F33" s="186"/>
      <c r="G33" s="90"/>
    </row>
    <row r="34" spans="1:8" x14ac:dyDescent="0.25">
      <c r="A34" s="172">
        <v>21171</v>
      </c>
      <c r="B34" s="181" t="s">
        <v>182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183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184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185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186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true"/>
    <col min="2" max="2" customWidth="true" style="104" width="13.7109375" collapsed="true"/>
    <col min="3" max="3" customWidth="true" style="104" width="41.42578125" collapsed="true"/>
    <col min="4" max="4" customWidth="true" style="104" width="17.42578125" collapsed="true"/>
    <col min="5" max="5" customWidth="true" style="104" width="13.140625" collapsed="true"/>
    <col min="6" max="257" style="104" width="9.140625" collapsed="tru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187</v>
      </c>
      <c r="D3" s="200"/>
    </row>
    <row r="4" spans="1:5" x14ac:dyDescent="0.25">
      <c r="A4" s="106" t="s">
        <v>5</v>
      </c>
      <c r="B4" s="107"/>
      <c r="C4" s="106" t="s">
        <v>188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customHeight="1" ht="26.25" r="12" spans="1:5" x14ac:dyDescent="0.25">
      <c r="A12" s="210" t="s">
        <v>189</v>
      </c>
      <c r="B12" s="661" t="s">
        <v>190</v>
      </c>
      <c r="C12" s="661"/>
      <c r="D12" s="212" t="s">
        <v>191</v>
      </c>
      <c r="E12" s="90"/>
    </row>
    <row customHeight="1" ht="12.75" r="13" spans="1:5" x14ac:dyDescent="0.25">
      <c r="A13" s="213"/>
      <c r="B13" s="662"/>
      <c r="C13" s="662"/>
      <c r="D13" s="214"/>
      <c r="E13" s="90"/>
    </row>
    <row customHeight="1" ht="12.75" r="14" spans="1:5" x14ac:dyDescent="0.25">
      <c r="A14" s="215"/>
      <c r="B14" s="656"/>
      <c r="C14" s="656"/>
      <c r="D14" s="216"/>
      <c r="E14" s="90"/>
    </row>
    <row customHeight="1" ht="12.75" r="15" spans="1:5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192</v>
      </c>
      <c r="B48" s="658"/>
      <c r="C48" s="658"/>
      <c r="D48" s="221">
        <f>SUM(D13:D47)</f>
        <v>0</v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193</v>
      </c>
      <c r="B51" s="90"/>
      <c r="C51" s="93" t="s">
        <v>194</v>
      </c>
      <c r="D51" s="99"/>
      <c r="E51" s="99"/>
    </row>
    <row r="52" spans="1:5" x14ac:dyDescent="0.25">
      <c r="A52" s="93" t="s">
        <v>111</v>
      </c>
      <c r="B52" s="90"/>
      <c r="C52" s="225" t="s">
        <v>195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opLeftCell="A4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true"/>
    <col min="2" max="2" customWidth="true" style="226" width="12.42578125" collapsed="true"/>
    <col min="3" max="3" customWidth="true" style="226" width="31.0" collapsed="true"/>
    <col min="4" max="4" customWidth="true" style="227" width="14.7109375" collapsed="true"/>
    <col min="5" max="5" customWidth="true" style="228" width="15.5703125" collapsed="true"/>
    <col min="6" max="6" customWidth="true" style="226" width="17.0" collapsed="true"/>
    <col min="7" max="7" customWidth="true" style="226" width="17.42578125" collapsed="true"/>
    <col min="8" max="257" style="226" width="9.140625" collapsed="tru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196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197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198</v>
      </c>
      <c r="B12" s="661" t="s">
        <v>190</v>
      </c>
      <c r="C12" s="661"/>
      <c r="D12" s="211" t="s">
        <v>199</v>
      </c>
      <c r="E12" s="233" t="s">
        <v>200</v>
      </c>
      <c r="F12" s="234" t="s">
        <v>201</v>
      </c>
    </row>
    <row r="13" spans="1:7" x14ac:dyDescent="0.25">
      <c r="A13" s="235"/>
      <c r="B13" s="665"/>
      <c r="C13" s="665"/>
      <c r="D13" s="236"/>
      <c r="E13" s="237"/>
      <c r="F13" s="238"/>
      <c r="G13" s="239"/>
    </row>
    <row r="14" spans="1:7" x14ac:dyDescent="0.25">
      <c r="A14" s="240"/>
      <c r="B14" s="656"/>
      <c r="C14" s="656"/>
      <c r="D14" s="241"/>
      <c r="E14" s="242"/>
      <c r="F14" s="243"/>
      <c r="G14" s="239"/>
    </row>
    <row r="15" spans="1:7" x14ac:dyDescent="0.25">
      <c r="A15" s="240"/>
      <c r="B15" s="656"/>
      <c r="C15" s="656"/>
      <c r="D15" s="241"/>
      <c r="E15" s="242"/>
      <c r="F15" s="243"/>
      <c r="G15" s="239"/>
    </row>
    <row r="16" spans="1:7" x14ac:dyDescent="0.25">
      <c r="A16" s="244"/>
      <c r="B16" s="656"/>
      <c r="C16" s="656"/>
      <c r="D16" s="245"/>
      <c r="E16" s="246"/>
      <c r="F16" s="247"/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202</v>
      </c>
      <c r="B39" s="664"/>
      <c r="C39" s="664"/>
      <c r="D39" s="257"/>
      <c r="E39" s="258"/>
      <c r="F39" s="259">
        <f>SUM(F13:F38)</f>
        <v>0</v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203</v>
      </c>
      <c r="B42" s="90"/>
      <c r="C42" s="104"/>
      <c r="D42" s="261"/>
      <c r="E42" s="650" t="s">
        <v>204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3.42578125" collapsed="true"/>
    <col min="3" max="3" customWidth="true" style="104" width="28.7109375" collapsed="true"/>
    <col min="4" max="4" customWidth="true" style="261" width="14.5703125" collapsed="true"/>
    <col min="5" max="5" customWidth="true" style="264" width="12.85546875" collapsed="true"/>
    <col min="6" max="6" customWidth="true" style="104" width="17.28515625" collapsed="true"/>
    <col min="7" max="7" customWidth="true" style="104" width="12.85546875" collapsed="true"/>
    <col min="8" max="8" style="104" width="9.140625" collapsed="true"/>
    <col min="9" max="9" customWidth="true" style="104" width="10.42578125" collapsed="true"/>
    <col min="10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205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206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207</v>
      </c>
      <c r="B11" s="661" t="s">
        <v>190</v>
      </c>
      <c r="C11" s="661"/>
      <c r="D11" s="211" t="s">
        <v>199</v>
      </c>
      <c r="E11" s="272" t="s">
        <v>200</v>
      </c>
      <c r="F11" s="273" t="s">
        <v>208</v>
      </c>
    </row>
    <row r="12" spans="1:7" x14ac:dyDescent="0.25">
      <c r="A12" s="235" t="s">
        <v>446</v>
      </c>
      <c r="B12" s="668" t="s">
        <v>445</v>
      </c>
      <c r="C12" s="668" t="s">
        <v>444</v>
      </c>
      <c r="D12" s="236" t="s">
        <v>444</v>
      </c>
      <c r="E12" s="237" t="s">
        <v>443</v>
      </c>
      <c r="F12" s="274" t="n">
        <v>34000.0</v>
      </c>
      <c r="G12" s="275"/>
    </row>
    <row r="13" spans="1:7" x14ac:dyDescent="0.25">
      <c r="A13" s="240" t="s">
        <v>449</v>
      </c>
      <c r="B13" s="667" t="s">
        <v>448</v>
      </c>
      <c r="C13" s="667" t="s">
        <v>447</v>
      </c>
      <c r="D13" s="241" t="s">
        <v>447</v>
      </c>
      <c r="E13" s="242" t="s">
        <v>447</v>
      </c>
      <c r="F13" s="276" t="n">
        <v>27000.0</v>
      </c>
      <c r="G13" s="275"/>
    </row>
    <row r="14" spans="1:7" x14ac:dyDescent="0.25">
      <c r="A14" s="240" t="s">
        <v>449</v>
      </c>
      <c r="B14" s="667" t="s">
        <v>452</v>
      </c>
      <c r="C14" s="667" t="s">
        <v>451</v>
      </c>
      <c r="D14" s="241" t="s">
        <v>451</v>
      </c>
      <c r="E14" s="242" t="s">
        <v>450</v>
      </c>
      <c r="F14" s="276" t="n">
        <v>27000.0</v>
      </c>
      <c r="G14" s="275"/>
    </row>
    <row r="15" spans="1:7" x14ac:dyDescent="0.25">
      <c r="A15" s="240" t="s">
        <v>456</v>
      </c>
      <c r="B15" s="667" t="s">
        <v>455</v>
      </c>
      <c r="C15" s="667" t="s">
        <v>454</v>
      </c>
      <c r="D15" s="241" t="s">
        <v>454</v>
      </c>
      <c r="E15" s="242" t="s">
        <v>453</v>
      </c>
      <c r="F15" s="276" t="n">
        <v>288000.0</v>
      </c>
      <c r="G15" s="275"/>
    </row>
    <row r="16" spans="1:7" x14ac:dyDescent="0.25">
      <c r="A16" s="240" t="s">
        <v>459</v>
      </c>
      <c r="B16" s="667" t="s">
        <v>458</v>
      </c>
      <c r="C16" s="667" t="s">
        <v>457</v>
      </c>
      <c r="D16" s="241" t="s">
        <v>457</v>
      </c>
      <c r="E16" s="242" t="s">
        <v>457</v>
      </c>
      <c r="F16" s="276" t="n">
        <v>590.0</v>
      </c>
      <c r="G16" s="275"/>
    </row>
    <row r="17" spans="1:7" x14ac:dyDescent="0.25">
      <c r="A17" s="240" t="s">
        <v>462</v>
      </c>
      <c r="B17" s="667" t="s">
        <v>461</v>
      </c>
      <c r="C17" s="667" t="s">
        <v>447</v>
      </c>
      <c r="D17" s="241" t="s">
        <v>447</v>
      </c>
      <c r="E17" s="242" t="s">
        <v>460</v>
      </c>
      <c r="F17" s="276" t="n">
        <v>777.0</v>
      </c>
      <c r="G17" s="275"/>
    </row>
    <row r="18" spans="1:7" x14ac:dyDescent="0.25">
      <c r="A18" s="240" t="s">
        <v>459</v>
      </c>
      <c r="B18" s="667" t="s">
        <v>458</v>
      </c>
      <c r="C18" s="667" t="s">
        <v>457</v>
      </c>
      <c r="D18" s="241" t="s">
        <v>457</v>
      </c>
      <c r="E18" s="242" t="s">
        <v>457</v>
      </c>
      <c r="F18" s="276" t="n">
        <v>590.0</v>
      </c>
      <c r="G18" s="275"/>
    </row>
    <row r="19" spans="1:7" x14ac:dyDescent="0.25">
      <c r="A19" s="240" t="s">
        <v>465</v>
      </c>
      <c r="B19" s="667" t="s">
        <v>464</v>
      </c>
      <c r="C19" s="667" t="s">
        <v>463</v>
      </c>
      <c r="D19" s="241" t="s">
        <v>463</v>
      </c>
      <c r="E19" s="242" t="s">
        <v>443</v>
      </c>
      <c r="F19" s="276" t="n">
        <v>34000.0</v>
      </c>
      <c r="G19" s="275"/>
    </row>
    <row r="20" spans="1:7" x14ac:dyDescent="0.25">
      <c r="A20" s="240" t="s">
        <v>462</v>
      </c>
      <c r="B20" s="667" t="s">
        <v>461</v>
      </c>
      <c r="C20" s="667" t="s">
        <v>447</v>
      </c>
      <c r="D20" s="241" t="s">
        <v>447</v>
      </c>
      <c r="E20" s="242" t="s">
        <v>460</v>
      </c>
      <c r="F20" s="276" t="n">
        <v>777.0</v>
      </c>
      <c r="G20" s="275"/>
    </row>
    <row r="21" spans="1:7" x14ac:dyDescent="0.25">
      <c r="A21" s="240" t="s">
        <v>459</v>
      </c>
      <c r="B21" s="667" t="s">
        <v>458</v>
      </c>
      <c r="C21" s="667" t="s">
        <v>457</v>
      </c>
      <c r="D21" s="241" t="s">
        <v>457</v>
      </c>
      <c r="E21" s="242" t="s">
        <v>457</v>
      </c>
      <c r="F21" s="276" t="n">
        <v>590.0</v>
      </c>
      <c r="G21" s="275"/>
    </row>
    <row r="22" spans="1:7" x14ac:dyDescent="0.25">
      <c r="A22" s="240" t="s">
        <v>467</v>
      </c>
      <c r="B22" s="667" t="s">
        <v>466</v>
      </c>
      <c r="C22" s="667" t="s">
        <v>446</v>
      </c>
      <c r="D22" s="241" t="s">
        <v>446</v>
      </c>
      <c r="E22" s="242" t="s">
        <v>447</v>
      </c>
      <c r="F22" s="276" t="n">
        <v>3000.0</v>
      </c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192</v>
      </c>
      <c r="B32" s="282"/>
      <c r="C32" s="283"/>
      <c r="D32" s="284"/>
      <c r="E32" s="285"/>
      <c r="F32" s="221">
        <f>SUM(F12:F31)</f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209</v>
      </c>
      <c r="B35" s="90"/>
      <c r="D35" s="225" t="s">
        <v>210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7.5703125" collapsed="true"/>
    <col min="3" max="3" customWidth="true" style="104" width="20.42578125" collapsed="true"/>
    <col min="4" max="4" customWidth="true" style="104" width="21.28515625" collapsed="true"/>
    <col min="5" max="5" customWidth="true" style="104" width="15.0" collapsed="true"/>
    <col min="6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211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212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213</v>
      </c>
      <c r="B11" s="661" t="s">
        <v>214</v>
      </c>
      <c r="C11" s="661"/>
      <c r="D11" s="273" t="s">
        <v>215</v>
      </c>
    </row>
    <row r="12" spans="1:6" x14ac:dyDescent="0.25">
      <c r="A12" s="294"/>
      <c r="B12" s="665"/>
      <c r="C12" s="665"/>
      <c r="D12" s="26"/>
    </row>
    <row r="13" spans="1:6" x14ac:dyDescent="0.25">
      <c r="A13" s="295"/>
      <c r="B13" s="656"/>
      <c r="C13" s="656"/>
      <c r="D13" s="296"/>
    </row>
    <row r="14" spans="1:6" x14ac:dyDescent="0.25">
      <c r="A14" s="295"/>
      <c r="B14" s="656"/>
      <c r="C14" s="656"/>
      <c r="D14" s="296"/>
    </row>
    <row r="15" spans="1:6" x14ac:dyDescent="0.25">
      <c r="A15" s="295"/>
      <c r="B15" s="656"/>
      <c r="C15" s="656"/>
      <c r="D15" s="296"/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192</v>
      </c>
      <c r="B42" s="669"/>
      <c r="C42" s="669"/>
      <c r="D42" s="299">
        <f>SUM(D12:D41)</f>
        <v>0</v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216</v>
      </c>
      <c r="B46" s="90"/>
      <c r="C46" s="650" t="s">
        <v>217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7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true"/>
    <col min="2" max="2" customWidth="true" style="104" width="46.5703125" collapsed="true"/>
    <col min="3" max="3" customWidth="true" style="104" width="11.85546875" collapsed="true"/>
    <col min="4" max="4" customWidth="true" style="104" width="17.28515625" collapsed="true"/>
    <col min="5" max="5" customWidth="true" style="104" width="10.7109375" collapsed="true"/>
    <col min="6" max="6" customWidth="true" style="104" width="11.140625" collapsed="true"/>
    <col min="7" max="8" style="104" width="9.140625" collapsed="true"/>
    <col min="9" max="9" customWidth="true" style="104" width="10.42578125" collapsed="true"/>
    <col min="10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218</v>
      </c>
      <c r="D3" s="107"/>
      <c r="E3" s="107"/>
    </row>
    <row r="4" spans="1:6" x14ac:dyDescent="0.25">
      <c r="A4" s="106" t="s">
        <v>5</v>
      </c>
      <c r="B4" s="107"/>
      <c r="C4" s="290" t="s">
        <v>219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213</v>
      </c>
      <c r="B11" s="304" t="s">
        <v>220</v>
      </c>
      <c r="C11" s="305" t="s">
        <v>221</v>
      </c>
      <c r="D11" s="211" t="s">
        <v>215</v>
      </c>
      <c r="E11" s="306" t="s">
        <v>222</v>
      </c>
    </row>
    <row r="12" spans="1:6" x14ac:dyDescent="0.25">
      <c r="A12" s="307">
        <v>1</v>
      </c>
      <c r="B12" s="308" t="s">
        <v>223</v>
      </c>
      <c r="C12" s="309"/>
      <c r="D12" s="310"/>
      <c r="E12" s="311" t="e">
        <f ref="E12:E19" si="0" t="shared">D12/$D$20</f>
        <v>#DIV/0!</v>
      </c>
    </row>
    <row r="13" spans="1:6" x14ac:dyDescent="0.25">
      <c r="A13" s="312">
        <v>2</v>
      </c>
      <c r="B13" s="313" t="s">
        <v>224</v>
      </c>
      <c r="C13" s="314"/>
      <c r="D13" s="73"/>
      <c r="E13" s="315" t="e">
        <f si="0" t="shared"/>
        <v>#DIV/0!</v>
      </c>
    </row>
    <row r="14" spans="1:6" x14ac:dyDescent="0.25">
      <c r="A14" s="312">
        <v>3</v>
      </c>
      <c r="B14" s="316" t="s">
        <v>225</v>
      </c>
      <c r="C14" s="314"/>
      <c r="D14" s="73"/>
      <c r="E14" s="315" t="e">
        <f si="0" t="shared"/>
        <v>#DIV/0!</v>
      </c>
    </row>
    <row r="15" spans="1:6" x14ac:dyDescent="0.25">
      <c r="A15" s="312">
        <v>4</v>
      </c>
      <c r="B15" s="313" t="s">
        <v>226</v>
      </c>
      <c r="C15" s="314"/>
      <c r="D15" s="73"/>
      <c r="E15" s="315" t="e">
        <f si="0" t="shared"/>
        <v>#DIV/0!</v>
      </c>
    </row>
    <row r="16" spans="1:6" x14ac:dyDescent="0.25">
      <c r="A16" s="312">
        <v>5</v>
      </c>
      <c r="B16" s="313" t="s">
        <v>227</v>
      </c>
      <c r="C16" s="314"/>
      <c r="D16" s="73"/>
      <c r="E16" s="315" t="e">
        <f si="0" t="shared"/>
        <v>#DIV/0!</v>
      </c>
    </row>
    <row r="17" spans="1:5" x14ac:dyDescent="0.25">
      <c r="A17" s="312">
        <v>6</v>
      </c>
      <c r="B17" s="313" t="s">
        <v>228</v>
      </c>
      <c r="C17" s="314"/>
      <c r="D17" s="73"/>
      <c r="E17" s="315" t="e">
        <f si="0" t="shared"/>
        <v>#DIV/0!</v>
      </c>
    </row>
    <row r="18" spans="1:5" x14ac:dyDescent="0.25">
      <c r="A18" s="312">
        <v>7</v>
      </c>
      <c r="B18" s="313" t="s">
        <v>229</v>
      </c>
      <c r="C18" s="314"/>
      <c r="D18" s="73"/>
      <c r="E18" s="315" t="e">
        <f si="0" t="shared"/>
        <v>#DIV/0!</v>
      </c>
    </row>
    <row r="19" spans="1:5" x14ac:dyDescent="0.25">
      <c r="A19" s="317">
        <v>8</v>
      </c>
      <c r="B19" s="318" t="s">
        <v>230</v>
      </c>
      <c r="C19" s="319"/>
      <c r="D19" s="320"/>
      <c r="E19" s="321" t="e">
        <f si="0" t="shared"/>
        <v>#DIV/0!</v>
      </c>
    </row>
    <row r="20" spans="1:5" x14ac:dyDescent="0.25">
      <c r="A20" s="322"/>
      <c r="B20" s="323" t="s">
        <v>231</v>
      </c>
      <c r="C20" s="324">
        <f>SUM(C12:C19)</f>
        <v>0</v>
      </c>
      <c r="D20" s="325">
        <f>SUM(D12:D19)</f>
        <v>0</v>
      </c>
      <c r="E20" s="326" t="e">
        <f>SUM(E12:E19)</f>
        <v>#DIV/0!</v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232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topLeftCell="B15" workbookViewId="0" zoomScaleNormal="100">
      <selection activeCell="G19" sqref="G19"/>
    </sheetView>
  </sheetViews>
  <sheetFormatPr defaultColWidth="9.140625" defaultRowHeight="15" x14ac:dyDescent="0.25"/>
  <cols>
    <col min="1" max="1" customWidth="true" style="328" width="5.85546875" collapsed="true"/>
    <col min="2" max="2" customWidth="true" style="328" width="32.7109375" collapsed="true"/>
    <col min="3" max="3" customWidth="true" style="329" width="15.28515625" collapsed="true"/>
    <col min="4" max="4" customWidth="true" style="328" width="14.28515625" collapsed="true"/>
    <col min="5" max="5" customWidth="true" style="328" width="23.0" collapsed="true"/>
    <col min="6" max="6" customWidth="true" style="328" width="21.5703125" collapsed="true"/>
    <col min="7" max="7" customWidth="true" style="328" width="16.140625" collapsed="true"/>
    <col min="8" max="8" customWidth="true" style="104" width="10.140625" collapsed="true"/>
    <col min="9" max="257" style="104" width="9.140625" collapsed="tru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233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234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203</v>
      </c>
      <c r="C12" s="90"/>
      <c r="D12" s="104"/>
      <c r="E12" s="90" t="s">
        <v>235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236</v>
      </c>
      <c r="B16" s="331"/>
      <c r="C16" s="332"/>
      <c r="D16" s="332"/>
      <c r="E16" s="332"/>
      <c r="F16" s="333">
        <f>SUM(F18:F65536)</f>
        <v>0</v>
      </c>
      <c r="G16" s="334"/>
    </row>
    <row ht="25.5" r="17" spans="1:7" x14ac:dyDescent="0.25">
      <c r="A17" s="303" t="s">
        <v>213</v>
      </c>
      <c r="B17" s="336" t="s">
        <v>237</v>
      </c>
      <c r="C17" s="336" t="s">
        <v>238</v>
      </c>
      <c r="D17" s="304" t="s">
        <v>239</v>
      </c>
      <c r="E17" s="336" t="s">
        <v>240</v>
      </c>
      <c r="F17" s="336" t="s">
        <v>241</v>
      </c>
      <c r="G17" s="337" t="s">
        <v>242</v>
      </c>
    </row>
    <row r="18" spans="1:7" x14ac:dyDescent="0.25">
      <c r="A18" s="235"/>
      <c r="B18" s="338"/>
      <c r="C18" s="339"/>
      <c r="D18" s="340"/>
      <c r="E18" s="341"/>
      <c r="F18" s="341"/>
      <c r="G18" s="342"/>
    </row>
    <row r="19" spans="1:7" x14ac:dyDescent="0.25">
      <c r="A19" s="240"/>
      <c r="B19" s="343"/>
      <c r="C19" s="344"/>
      <c r="D19" s="345"/>
      <c r="E19" s="346"/>
      <c r="F19" s="346"/>
      <c r="G19" s="347"/>
    </row>
    <row r="20" spans="1:7" x14ac:dyDescent="0.25">
      <c r="A20" s="240"/>
      <c r="B20" s="343"/>
      <c r="C20" s="344"/>
      <c r="D20" s="345"/>
      <c r="E20" s="346"/>
      <c r="F20" s="346"/>
      <c r="G20" s="347"/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2021-03-10T07:31:48Z</dcterms:modified>
</cp:coreProperties>
</file>